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YObmxLnPRAG611TPPcvlFHLBHeTXn2nPK1Yzznb2EgHruwtSHsGDZ+9ur6Tg+il1+0IGeCg3RuJZ+smj+vdcg==" workbookSaltValue="7bFzEA/meRfoYLy9+o8eP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IT76" i="4"/>
  <c r="CS51" i="4"/>
  <c r="HJ30" i="4"/>
  <c r="CS30" i="4"/>
  <c r="AN30" i="4"/>
  <c r="D11" i="5"/>
  <c r="FE30" i="4"/>
  <c r="AN51" i="4"/>
  <c r="E11" i="5"/>
  <c r="B11" i="5"/>
  <c r="HP76" i="4" l="1"/>
  <c r="BG51" i="4"/>
  <c r="FX30" i="4"/>
  <c r="FX51" i="4"/>
  <c r="BG30" i="4"/>
  <c r="AV76" i="4"/>
  <c r="KO51" i="4"/>
  <c r="LE76" i="4"/>
  <c r="KO30" i="4"/>
  <c r="BZ30" i="4"/>
  <c r="IE76" i="4"/>
  <c r="BK76" i="4"/>
  <c r="LH51" i="4"/>
  <c r="BZ51" i="4"/>
  <c r="GQ30" i="4"/>
  <c r="LT76" i="4"/>
  <c r="GQ51" i="4"/>
  <c r="LH30" i="4"/>
  <c r="R76" i="4"/>
  <c r="JC51" i="4"/>
  <c r="KA76" i="4"/>
  <c r="EL51" i="4"/>
  <c r="JC30" i="4"/>
  <c r="U30" i="4"/>
  <c r="GL76" i="4"/>
  <c r="U51" i="4"/>
  <c r="EL30" i="4"/>
</calcChain>
</file>

<file path=xl/sharedStrings.xml><?xml version="1.0" encoding="utf-8"?>
<sst xmlns="http://schemas.openxmlformats.org/spreadsheetml/2006/main" count="278" uniqueCount="146">
  <si>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</si>
  <si>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</si>
  <si>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</si>
  <si>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</si>
  <si>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</si>
  <si>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</si>
  <si>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</si>
  <si>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</si>
  <si>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</si>
  <si>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</si>
  <si>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</si>
  <si>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</si>
  <si>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</si>
  <si>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</si>
  <si>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</si>
  <si>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</si>
  <si>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</si>
  <si>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</si>
  <si>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</si>
  <si>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</si>
  <si>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</si>
  <si>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</si>
  <si>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</si>
  <si>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</si>
  <si>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</si>
  <si>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</si>
  <si>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</si>
  <si>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</si>
  <si>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</si>
  <si>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</si>
  <si>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</si>
  <si>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</si>
  <si>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</si>
  <si>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</si>
  <si>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</si>
  <si>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</si>
  <si>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</si>
  <si>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</si>
  <si>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</si>
  <si>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</si>
  <si>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</si>
  <si>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</si>
  <si>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</si>
  <si>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</si>
  <si>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</si>
  <si>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</si>
  <si>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</si>
  <si>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</si>
  <si>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</si>
  <si>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</si>
  <si>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</si>
  <si>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</si>
  <si>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</si>
  <si>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</si>
  <si>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</si>
  <si>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</si>
  <si>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</si>
  <si>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</si>
  <si>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</si>
  <si>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</si>
  <si>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</si>
  <si>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</si>
  <si>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</si>
  <si>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</si>
  <si>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</si>
  <si>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</si>
  <si>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</si>
  <si>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</si>
  <si>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</si>
  <si>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</si>
  <si>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</si>
  <si>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</si>
  <si>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</si>
  <si>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</si>
  <si>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</si>
  <si>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</si>
  <si>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</si>
  <si>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</si>
  <si>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</si>
  <si>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</si>
  <si>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</si>
  <si>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</si>
  <si>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</si>
  <si>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</si>
  <si>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</si>
  <si>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</si>
  <si>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</si>
  <si>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</si>
  <si>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</si>
  <si>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</si>
  <si>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</si>
  <si>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</si>
  <si>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</si>
  <si>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</si>
  <si>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</si>
  <si>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</si>
  <si>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</si>
  <si>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</si>
  <si>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</si>
  <si>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</si>
  <si>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</si>
  <si>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</si>
  <si>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</si>
  <si>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</si>
  <si>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</si>
  <si>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</si>
  <si>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</si>
  <si>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</si>
  <si>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</si>
  <si>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</si>
  <si>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当該値(N)</t>
    <phoneticPr fontId="5"/>
  </si>
  <si>
    <t>当該値(N-4)</t>
    <phoneticPr fontId="5"/>
  </si>
  <si>
    <t>当該値(N)</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</si>
  <si>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</si>
  <si>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</si>
  <si>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</si>
  <si>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</si>
  <si>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</si>
  <si>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</si>
  <si>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</si>
  <si>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</si>
  <si>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</si>
  <si>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</si>
  <si>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</si>
  <si>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鳥取県　米子市</t>
  </si>
  <si>
    <t>米子駅前地下駐車場</t>
  </si>
  <si>
    <t>法非適用</t>
  </si>
  <si>
    <t>駐車場整備事業</t>
  </si>
  <si>
    <t>-</t>
  </si>
  <si>
    <t>Ａ２Ｂ１</t>
  </si>
  <si>
    <t>非設置</t>
  </si>
  <si>
    <t>該当数値なし</t>
  </si>
  <si>
    <t>都市計画駐車場 届出駐車場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</si>
  <si>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</si>
  <si>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</si>
  <si>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</si>
  <si>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</si>
  <si>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</si>
  <si>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</si>
  <si>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</si>
  <si>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</si>
  <si>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</si>
  <si>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令和元年度に完了した大規模改修工事に係る起債に伴い、企業債残高対料金収入比率が上昇した。
　地下駐車場の躯体そのものは問題ないが、建設から２５年が経過し、各種設備の老朽化が進んでおり、今後計画的に修繕・改修を行う必要がある。
　近年中にエレベーターの大規模改修工事を見込んでいる。
</t>
    <rPh sb="1" eb="3">
      <t>レイワ</t>
    </rPh>
    <rPh sb="3" eb="5">
      <t>ガンネン</t>
    </rPh>
    <rPh sb="5" eb="6">
      <t>ド</t>
    </rPh>
    <rPh sb="7" eb="9">
      <t>カンリョウ</t>
    </rPh>
    <rPh sb="11" eb="16">
      <t>ダイキボカイシュウ</t>
    </rPh>
    <rPh sb="16" eb="18">
      <t>コウジ</t>
    </rPh>
    <rPh sb="19" eb="20">
      <t>カカ</t>
    </rPh>
    <rPh sb="21" eb="23">
      <t>キサイ</t>
    </rPh>
    <rPh sb="24" eb="25">
      <t>トモナ</t>
    </rPh>
    <rPh sb="27" eb="29">
      <t>キギョウ</t>
    </rPh>
    <rPh sb="29" eb="30">
      <t>サイ</t>
    </rPh>
    <rPh sb="30" eb="32">
      <t>ザンダカ</t>
    </rPh>
    <rPh sb="32" eb="33">
      <t>タイ</t>
    </rPh>
    <rPh sb="33" eb="35">
      <t>リョウキン</t>
    </rPh>
    <rPh sb="35" eb="37">
      <t>シュウニュウ</t>
    </rPh>
    <rPh sb="37" eb="39">
      <t>ヒリツ</t>
    </rPh>
    <rPh sb="40" eb="42">
      <t>ジョウショウ</t>
    </rPh>
    <rPh sb="47" eb="49">
      <t>チカ</t>
    </rPh>
    <rPh sb="49" eb="52">
      <t>チュウシャジョウ</t>
    </rPh>
    <rPh sb="53" eb="55">
      <t>クタイ</t>
    </rPh>
    <rPh sb="60" eb="62">
      <t>モンダイ</t>
    </rPh>
    <rPh sb="66" eb="68">
      <t>ケンセツ</t>
    </rPh>
    <rPh sb="72" eb="73">
      <t>ネン</t>
    </rPh>
    <rPh sb="74" eb="76">
      <t>ケイカ</t>
    </rPh>
    <rPh sb="78" eb="80">
      <t>カクシュ</t>
    </rPh>
    <rPh sb="80" eb="82">
      <t>セツビ</t>
    </rPh>
    <rPh sb="83" eb="86">
      <t>ロウキュウカ</t>
    </rPh>
    <rPh sb="87" eb="88">
      <t>スス</t>
    </rPh>
    <rPh sb="93" eb="95">
      <t>コンゴ</t>
    </rPh>
    <rPh sb="95" eb="98">
      <t>ケイカクテキ</t>
    </rPh>
    <rPh sb="99" eb="101">
      <t>シュウゼン</t>
    </rPh>
    <rPh sb="102" eb="104">
      <t>カイシュウ</t>
    </rPh>
    <rPh sb="105" eb="106">
      <t>オコナ</t>
    </rPh>
    <rPh sb="107" eb="109">
      <t>ヒツヨウ</t>
    </rPh>
    <rPh sb="115" eb="118">
      <t>キンネンチュウ</t>
    </rPh>
    <rPh sb="126" eb="129">
      <t>ダイキボ</t>
    </rPh>
    <rPh sb="129" eb="131">
      <t>カイシュウ</t>
    </rPh>
    <rPh sb="131" eb="133">
      <t>コウジ</t>
    </rPh>
    <rPh sb="134" eb="136">
      <t>ミコ</t>
    </rPh>
    <phoneticPr fontId="5"/>
  </si>
  <si>
    <t>　令和元年度に大規模改修工事が完了し、令和２年度以降は収益の改善を見込んでいたが、新型コロナウイルス感染症の影響により利用者が大幅に減少したことにより、各指標が前年並みあるいは悪化した。
　当駐車場の傾向として、地下式であるため維持管理経費が大きく、料金収入で賄えず、慢性的に他の駐車場の収益に頼っている状況である。
　また今後、大規模改修の起債の償還が本格的に開始するため、新型コロナウイルス感染症が終息したとしても、経営の見通しは楽観視できる状況ではないが、まずは単体で黒字経営とすることを目標に引き続き経営努力に努める必要がある。</t>
    <rPh sb="1" eb="3">
      <t>レイワ</t>
    </rPh>
    <rPh sb="3" eb="5">
      <t>ガンネン</t>
    </rPh>
    <rPh sb="5" eb="6">
      <t>ド</t>
    </rPh>
    <rPh sb="7" eb="10">
      <t>ダイキボ</t>
    </rPh>
    <rPh sb="10" eb="12">
      <t>カイシュウ</t>
    </rPh>
    <rPh sb="12" eb="14">
      <t>コウジ</t>
    </rPh>
    <rPh sb="15" eb="17">
      <t>カンリョウ</t>
    </rPh>
    <rPh sb="19" eb="21">
      <t>レイワ</t>
    </rPh>
    <rPh sb="22" eb="23">
      <t>ネン</t>
    </rPh>
    <rPh sb="23" eb="24">
      <t>ド</t>
    </rPh>
    <rPh sb="24" eb="26">
      <t>イコウ</t>
    </rPh>
    <rPh sb="27" eb="29">
      <t>シュウエキ</t>
    </rPh>
    <rPh sb="30" eb="32">
      <t>カイゼン</t>
    </rPh>
    <rPh sb="33" eb="35">
      <t>ミコ</t>
    </rPh>
    <rPh sb="41" eb="43">
      <t>シンガタ</t>
    </rPh>
    <rPh sb="50" eb="53">
      <t>カンセンショウ</t>
    </rPh>
    <rPh sb="54" eb="56">
      <t>エイキョウ</t>
    </rPh>
    <rPh sb="59" eb="61">
      <t>リヨウ</t>
    </rPh>
    <rPh sb="61" eb="62">
      <t>シャ</t>
    </rPh>
    <rPh sb="63" eb="65">
      <t>オオハバ</t>
    </rPh>
    <rPh sb="66" eb="68">
      <t>ゲンショウ</t>
    </rPh>
    <rPh sb="76" eb="79">
      <t>カクシヒョウ</t>
    </rPh>
    <rPh sb="80" eb="82">
      <t>ゼンネン</t>
    </rPh>
    <rPh sb="82" eb="83">
      <t>ナ</t>
    </rPh>
    <rPh sb="88" eb="90">
      <t>アッカ</t>
    </rPh>
    <rPh sb="95" eb="96">
      <t>トウ</t>
    </rPh>
    <rPh sb="96" eb="99">
      <t>チュウシャジョウ</t>
    </rPh>
    <rPh sb="100" eb="102">
      <t>ケイコウ</t>
    </rPh>
    <rPh sb="106" eb="109">
      <t>チカシキ</t>
    </rPh>
    <rPh sb="114" eb="116">
      <t>イジ</t>
    </rPh>
    <rPh sb="116" eb="118">
      <t>カンリ</t>
    </rPh>
    <rPh sb="118" eb="120">
      <t>ケイヒ</t>
    </rPh>
    <rPh sb="121" eb="122">
      <t>オオ</t>
    </rPh>
    <rPh sb="125" eb="127">
      <t>リョウキン</t>
    </rPh>
    <rPh sb="127" eb="129">
      <t>シュウニュウ</t>
    </rPh>
    <rPh sb="130" eb="131">
      <t>マカナ</t>
    </rPh>
    <rPh sb="134" eb="137">
      <t>マンセイテキ</t>
    </rPh>
    <rPh sb="138" eb="139">
      <t>タ</t>
    </rPh>
    <rPh sb="140" eb="143">
      <t>チュウシャジョウ</t>
    </rPh>
    <rPh sb="144" eb="146">
      <t>シュウエキ</t>
    </rPh>
    <rPh sb="147" eb="148">
      <t>タヨ</t>
    </rPh>
    <rPh sb="152" eb="154">
      <t>ジョウキョウ</t>
    </rPh>
    <rPh sb="162" eb="164">
      <t>コンゴ</t>
    </rPh>
    <rPh sb="165" eb="168">
      <t>ダイキボ</t>
    </rPh>
    <rPh sb="168" eb="170">
      <t>カイシュウ</t>
    </rPh>
    <rPh sb="171" eb="173">
      <t>キサイ</t>
    </rPh>
    <rPh sb="174" eb="176">
      <t>ショウカン</t>
    </rPh>
    <rPh sb="177" eb="180">
      <t>ホンカクテキ</t>
    </rPh>
    <rPh sb="181" eb="183">
      <t>カイシ</t>
    </rPh>
    <rPh sb="188" eb="190">
      <t>シンガタ</t>
    </rPh>
    <rPh sb="197" eb="200">
      <t>カンセンショウ</t>
    </rPh>
    <rPh sb="201" eb="203">
      <t>シュウソク</t>
    </rPh>
    <rPh sb="210" eb="212">
      <t>ケイエイ</t>
    </rPh>
    <rPh sb="213" eb="215">
      <t>ミトオ</t>
    </rPh>
    <rPh sb="217" eb="220">
      <t>ラッカンシ</t>
    </rPh>
    <rPh sb="223" eb="225">
      <t>ジョウキョウ</t>
    </rPh>
    <rPh sb="234" eb="236">
      <t>タンタイ</t>
    </rPh>
    <rPh sb="237" eb="241">
      <t>クロジケイエイ</t>
    </rPh>
    <rPh sb="247" eb="249">
      <t>モクヒョウ</t>
    </rPh>
    <rPh sb="262" eb="264">
      <t>ヒツヨウ</t>
    </rPh>
    <phoneticPr fontId="5"/>
  </si>
  <si>
    <t>　令和元年度に大規模改修工事が完了し、令和２年度以降は単年度黒字も見込んでいたが、新型コロナウイルス感染症の影響が大きく、厳しい経営状況が続いている。
　当駐車場は収益性が乏しく、地下式であり、また駅前の混雑緩和と利便性向上を目的とした都市計画上の道路附属物であるため、民間譲渡や転用には適さないと考えられる。駐車場需要は高いため、引き続き設置目的の達成のため公営駐車場として経営をする必要がある。
　今後は、令和２年度に策定した経営戦略を基に、指定管理者制度を活用しながら、経営の効率化や利用促進を図るとともに、一般会計からの繰入も検討をし、安定的な経営に努めていく必要がある。</t>
    <rPh sb="27" eb="30">
      <t>タンネンド</t>
    </rPh>
    <rPh sb="30" eb="32">
      <t>クロジ</t>
    </rPh>
    <rPh sb="33" eb="35">
      <t>ミコ</t>
    </rPh>
    <rPh sb="41" eb="43">
      <t>シンガタ</t>
    </rPh>
    <rPh sb="50" eb="53">
      <t>カンセンショウ</t>
    </rPh>
    <rPh sb="54" eb="56">
      <t>エイキョウ</t>
    </rPh>
    <rPh sb="57" eb="58">
      <t>オオ</t>
    </rPh>
    <rPh sb="61" eb="62">
      <t>キビ</t>
    </rPh>
    <rPh sb="64" eb="66">
      <t>ケイエイ</t>
    </rPh>
    <rPh sb="66" eb="68">
      <t>ジョウキョウ</t>
    </rPh>
    <rPh sb="69" eb="70">
      <t>ツヅ</t>
    </rPh>
    <rPh sb="77" eb="78">
      <t>トウ</t>
    </rPh>
    <rPh sb="78" eb="81">
      <t>チュウシャジョウ</t>
    </rPh>
    <rPh sb="82" eb="85">
      <t>シュウエキセイ</t>
    </rPh>
    <rPh sb="86" eb="87">
      <t>トボ</t>
    </rPh>
    <rPh sb="90" eb="92">
      <t>チカ</t>
    </rPh>
    <rPh sb="92" eb="93">
      <t>シキ</t>
    </rPh>
    <rPh sb="99" eb="101">
      <t>エキマエ</t>
    </rPh>
    <rPh sb="102" eb="104">
      <t>コンザツ</t>
    </rPh>
    <rPh sb="104" eb="106">
      <t>カンワ</t>
    </rPh>
    <rPh sb="107" eb="109">
      <t>リベン</t>
    </rPh>
    <rPh sb="109" eb="110">
      <t>セイ</t>
    </rPh>
    <rPh sb="110" eb="112">
      <t>コウジョウ</t>
    </rPh>
    <rPh sb="113" eb="115">
      <t>モクテキ</t>
    </rPh>
    <rPh sb="118" eb="120">
      <t>トシ</t>
    </rPh>
    <rPh sb="120" eb="122">
      <t>ケイカク</t>
    </rPh>
    <rPh sb="122" eb="123">
      <t>ジョウ</t>
    </rPh>
    <rPh sb="124" eb="126">
      <t>ドウロ</t>
    </rPh>
    <rPh sb="126" eb="128">
      <t>フゾク</t>
    </rPh>
    <rPh sb="128" eb="129">
      <t>ブツ</t>
    </rPh>
    <rPh sb="135" eb="139">
      <t>ミンカンジョウト</t>
    </rPh>
    <rPh sb="140" eb="142">
      <t>テンヨウ</t>
    </rPh>
    <rPh sb="144" eb="145">
      <t>テキ</t>
    </rPh>
    <rPh sb="149" eb="150">
      <t>カンガ</t>
    </rPh>
    <rPh sb="155" eb="158">
      <t>チュウシャジョウ</t>
    </rPh>
    <rPh sb="158" eb="160">
      <t>ジュヨウ</t>
    </rPh>
    <rPh sb="161" eb="162">
      <t>タカ</t>
    </rPh>
    <rPh sb="166" eb="167">
      <t>ヒ</t>
    </rPh>
    <rPh sb="168" eb="169">
      <t>ツヅ</t>
    </rPh>
    <rPh sb="170" eb="172">
      <t>セッチ</t>
    </rPh>
    <rPh sb="172" eb="174">
      <t>モクテキ</t>
    </rPh>
    <rPh sb="175" eb="177">
      <t>タッセイ</t>
    </rPh>
    <rPh sb="180" eb="185">
      <t>コウエイチュウシャジョウ</t>
    </rPh>
    <rPh sb="188" eb="190">
      <t>ケイエイ</t>
    </rPh>
    <rPh sb="193" eb="195">
      <t>ヒツヨウ</t>
    </rPh>
    <rPh sb="201" eb="203">
      <t>コンゴ</t>
    </rPh>
    <rPh sb="205" eb="207">
      <t>レイワ</t>
    </rPh>
    <rPh sb="208" eb="210">
      <t>ネンド</t>
    </rPh>
    <rPh sb="211" eb="213">
      <t>サクテイ</t>
    </rPh>
    <rPh sb="215" eb="217">
      <t>ケイエイ</t>
    </rPh>
    <rPh sb="217" eb="219">
      <t>センリャク</t>
    </rPh>
    <rPh sb="220" eb="221">
      <t>モト</t>
    </rPh>
    <rPh sb="223" eb="225">
      <t>シテイ</t>
    </rPh>
    <rPh sb="225" eb="228">
      <t>カンリシャ</t>
    </rPh>
    <rPh sb="228" eb="230">
      <t>セイド</t>
    </rPh>
    <rPh sb="231" eb="233">
      <t>カツヨウ</t>
    </rPh>
    <rPh sb="238" eb="240">
      <t>ケイエイ</t>
    </rPh>
    <rPh sb="241" eb="244">
      <t>コウリツカ</t>
    </rPh>
    <rPh sb="245" eb="247">
      <t>リヨウ</t>
    </rPh>
    <rPh sb="247" eb="249">
      <t>ソクシン</t>
    </rPh>
    <rPh sb="250" eb="251">
      <t>ハカ</t>
    </rPh>
    <rPh sb="257" eb="259">
      <t>イッパン</t>
    </rPh>
    <rPh sb="259" eb="261">
      <t>カイケイ</t>
    </rPh>
    <rPh sb="264" eb="266">
      <t>クリイレ</t>
    </rPh>
    <rPh sb="267" eb="269">
      <t>ケントウ</t>
    </rPh>
    <rPh sb="272" eb="275">
      <t>アンテイテキ</t>
    </rPh>
    <rPh sb="276" eb="278">
      <t>ケイエイ</t>
    </rPh>
    <rPh sb="279" eb="280">
      <t>ツト</t>
    </rPh>
    <rPh sb="284" eb="286">
      <t>ヒツヨウ</t>
    </rPh>
    <phoneticPr fontId="5"/>
  </si>
  <si>
    <t>　当駐車場は、米子駅利用者の利用が大半であり、令和２年度は、新型コロナウイルス感染症の影響によりＪＲの利用者が減少したことから、稼働率も大きく悪化した。
　類似施設と比較しても、高い稼働率であり、当該エリアの駐車場需要を満たすものではあるが、入場から３０分間無料としているため、稼働率が必ずしも収益に結びついていない状況である。</t>
    <rPh sb="1" eb="2">
      <t>トウ</t>
    </rPh>
    <rPh sb="2" eb="5">
      <t>チュウシャジョウ</t>
    </rPh>
    <rPh sb="7" eb="9">
      <t>ヨナゴ</t>
    </rPh>
    <rPh sb="9" eb="10">
      <t>エキ</t>
    </rPh>
    <rPh sb="10" eb="12">
      <t>リヨウ</t>
    </rPh>
    <rPh sb="12" eb="13">
      <t>シャ</t>
    </rPh>
    <rPh sb="14" eb="16">
      <t>リヨウ</t>
    </rPh>
    <rPh sb="17" eb="19">
      <t>タイハン</t>
    </rPh>
    <rPh sb="23" eb="25">
      <t>レイワ</t>
    </rPh>
    <rPh sb="26" eb="28">
      <t>ネンド</t>
    </rPh>
    <rPh sb="30" eb="32">
      <t>シンガタ</t>
    </rPh>
    <rPh sb="39" eb="42">
      <t>カンセンショウ</t>
    </rPh>
    <rPh sb="43" eb="45">
      <t>エイキョウ</t>
    </rPh>
    <rPh sb="51" eb="53">
      <t>リヨウ</t>
    </rPh>
    <rPh sb="53" eb="54">
      <t>シャ</t>
    </rPh>
    <rPh sb="55" eb="57">
      <t>ゲンショウ</t>
    </rPh>
    <rPh sb="64" eb="66">
      <t>カドウ</t>
    </rPh>
    <rPh sb="66" eb="67">
      <t>リツ</t>
    </rPh>
    <rPh sb="68" eb="69">
      <t>オオ</t>
    </rPh>
    <rPh sb="71" eb="73">
      <t>アッカ</t>
    </rPh>
    <rPh sb="78" eb="80">
      <t>ルイジ</t>
    </rPh>
    <rPh sb="80" eb="82">
      <t>シセツ</t>
    </rPh>
    <rPh sb="83" eb="85">
      <t>ヒカク</t>
    </rPh>
    <rPh sb="89" eb="90">
      <t>タカ</t>
    </rPh>
    <rPh sb="91" eb="93">
      <t>カドウ</t>
    </rPh>
    <rPh sb="93" eb="94">
      <t>リツ</t>
    </rPh>
    <rPh sb="98" eb="100">
      <t>トウガイ</t>
    </rPh>
    <rPh sb="104" eb="109">
      <t>チュウシャジョウジュヨウ</t>
    </rPh>
    <rPh sb="110" eb="111">
      <t>ミ</t>
    </rPh>
    <rPh sb="121" eb="123">
      <t>ニュウジョウ</t>
    </rPh>
    <rPh sb="128" eb="129">
      <t>カン</t>
    </rPh>
    <rPh sb="139" eb="141">
      <t>カドウ</t>
    </rPh>
    <rPh sb="141" eb="142">
      <t>リツ</t>
    </rPh>
    <rPh sb="143" eb="144">
      <t>カナラ</t>
    </rPh>
    <rPh sb="147" eb="149">
      <t>シュウエキ</t>
    </rPh>
    <rPh sb="150" eb="151">
      <t>ムス</t>
    </rPh>
    <rPh sb="158" eb="160">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</si>
</sst>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79.8</c:v>
                </c:pt>
                <c:pt idx="1">
                  <c:v>77.7</c:v>
                </c:pt>
                <c:pt idx="2">
                  <c:v>58.8</c:v>
                </c:pt>
                <c:pt idx="3">
                  <c:v>43.5</c:v>
                </c:pt>
                <c:pt idx="4">
                  <c:v>51</c:v>
                </c:pt>
              </c:numCache>
            </c:numRef>
          </c:val>
          <c:extLst xmlns:c16r2="http://schemas.microsoft.com/office/drawing/2015/06/chart">
            <c:ext xmlns:c16="http://schemas.microsoft.com/office/drawing/2014/chart" uri="{C3380CC4-5D6E-409C-BE32-E72D297353CC}">
              <c16:uniqueId val="{00000000-B191-4C37-8FE7-519BAB35C081}"/>
            </c:ext>
          </c:extLst>
        </c:ser>
        <c:dLbls>
          <c:showLegendKey val="0"/>
          <c:showVal val="0"/>
          <c:showCatName val="0"/>
          <c:showSerName val="0"/>
          <c:showPercent val="0"/>
          <c:showBubbleSize val="0"/>
        </c:dLbls>
        <c:gapWidth val="150"/>
        <c:axId val="154651648"/>
        <c:axId val="608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B191-4C37-8FE7-519BAB35C081}"/>
            </c:ext>
          </c:extLst>
        </c:ser>
        <c:dLbls>
          <c:showLegendKey val="0"/>
          <c:showVal val="0"/>
          <c:showCatName val="0"/>
          <c:showSerName val="0"/>
          <c:showPercent val="0"/>
          <c:showBubbleSize val="0"/>
        </c:dLbls>
        <c:marker val="1"/>
        <c:smooth val="0"/>
        <c:axId val="154651648"/>
        <c:axId val="60887808"/>
      </c:lineChart>
      <c:catAx>
        <c:axId val="154651648"/>
        <c:scaling>
          <c:orientation val="minMax"/>
        </c:scaling>
        <c:delete val="1"/>
        <c:axPos val="b"/>
        <c:numFmt formatCode="General" sourceLinked="1"/>
        <c:majorTickMark val="none"/>
        <c:minorTickMark val="none"/>
        <c:tickLblPos val="none"/>
        <c:crossAx val="60887808"/>
        <c:crosses val="autoZero"/>
        <c:auto val="1"/>
        <c:lblAlgn val="ctr"/>
        <c:lblOffset val="100"/>
        <c:noMultiLvlLbl val="1"/>
      </c:catAx>
      <c:valAx>
        <c:axId val="608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65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13.2</c:v>
                </c:pt>
                <c:pt idx="1">
                  <c:v>13.8</c:v>
                </c:pt>
                <c:pt idx="2">
                  <c:v>92.9</c:v>
                </c:pt>
                <c:pt idx="3">
                  <c:v>179.3</c:v>
                </c:pt>
                <c:pt idx="4">
                  <c:v>240.9</c:v>
                </c:pt>
              </c:numCache>
            </c:numRef>
          </c:val>
          <c:extLst xmlns:c16r2="http://schemas.microsoft.com/office/drawing/2015/06/chart">
            <c:ext xmlns:c16="http://schemas.microsoft.com/office/drawing/2014/chart" uri="{C3380CC4-5D6E-409C-BE32-E72D297353CC}">
              <c16:uniqueId val="{00000000-329F-4C2A-B9B6-9C4C5A87362A}"/>
            </c:ext>
          </c:extLst>
        </c:ser>
        <c:dLbls>
          <c:showLegendKey val="0"/>
          <c:showVal val="0"/>
          <c:showCatName val="0"/>
          <c:showSerName val="0"/>
          <c:showPercent val="0"/>
          <c:showBubbleSize val="0"/>
        </c:dLbls>
        <c:gapWidth val="150"/>
        <c:axId val="61004032"/>
        <c:axId val="610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329F-4C2A-B9B6-9C4C5A87362A}"/>
            </c:ext>
          </c:extLst>
        </c:ser>
        <c:dLbls>
          <c:showLegendKey val="0"/>
          <c:showVal val="0"/>
          <c:showCatName val="0"/>
          <c:showSerName val="0"/>
          <c:showPercent val="0"/>
          <c:showBubbleSize val="0"/>
        </c:dLbls>
        <c:marker val="1"/>
        <c:smooth val="0"/>
        <c:axId val="61004032"/>
        <c:axId val="61014400"/>
      </c:lineChart>
      <c:catAx>
        <c:axId val="61004032"/>
        <c:scaling>
          <c:orientation val="minMax"/>
        </c:scaling>
        <c:delete val="1"/>
        <c:axPos val="b"/>
        <c:numFmt formatCode="General" sourceLinked="1"/>
        <c:majorTickMark val="none"/>
        <c:minorTickMark val="none"/>
        <c:tickLblPos val="none"/>
        <c:crossAx val="61014400"/>
        <c:crosses val="autoZero"/>
        <c:auto val="1"/>
        <c:lblAlgn val="ctr"/>
        <c:lblOffset val="100"/>
        <c:noMultiLvlLbl val="1"/>
      </c:catAx>
      <c:valAx>
        <c:axId val="6101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0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21B-4C31-8D0D-7CDD358B870E}"/>
            </c:ext>
          </c:extLst>
        </c:ser>
        <c:dLbls>
          <c:showLegendKey val="0"/>
          <c:showVal val="0"/>
          <c:showCatName val="0"/>
          <c:showSerName val="0"/>
          <c:showPercent val="0"/>
          <c:showBubbleSize val="0"/>
        </c:dLbls>
        <c:gapWidth val="150"/>
        <c:axId val="61065088"/>
        <c:axId val="610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21B-4C31-8D0D-7CDD358B870E}"/>
            </c:ext>
          </c:extLst>
        </c:ser>
        <c:dLbls>
          <c:showLegendKey val="0"/>
          <c:showVal val="0"/>
          <c:showCatName val="0"/>
          <c:showSerName val="0"/>
          <c:showPercent val="0"/>
          <c:showBubbleSize val="0"/>
        </c:dLbls>
        <c:marker val="1"/>
        <c:smooth val="0"/>
        <c:axId val="61065088"/>
        <c:axId val="61067264"/>
      </c:lineChart>
      <c:catAx>
        <c:axId val="61065088"/>
        <c:scaling>
          <c:orientation val="minMax"/>
        </c:scaling>
        <c:delete val="1"/>
        <c:axPos val="b"/>
        <c:numFmt formatCode="General" sourceLinked="1"/>
        <c:majorTickMark val="none"/>
        <c:minorTickMark val="none"/>
        <c:tickLblPos val="none"/>
        <c:crossAx val="61067264"/>
        <c:crosses val="autoZero"/>
        <c:auto val="1"/>
        <c:lblAlgn val="ctr"/>
        <c:lblOffset val="100"/>
        <c:noMultiLvlLbl val="1"/>
      </c:catAx>
      <c:valAx>
        <c:axId val="610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06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FA1-4562-BFC7-A487F3577727}"/>
            </c:ext>
          </c:extLst>
        </c:ser>
        <c:dLbls>
          <c:showLegendKey val="0"/>
          <c:showVal val="0"/>
          <c:showCatName val="0"/>
          <c:showSerName val="0"/>
          <c:showPercent val="0"/>
          <c:showBubbleSize val="0"/>
        </c:dLbls>
        <c:gapWidth val="150"/>
        <c:axId val="61158912"/>
        <c:axId val="611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FA1-4562-BFC7-A487F3577727}"/>
            </c:ext>
          </c:extLst>
        </c:ser>
        <c:dLbls>
          <c:showLegendKey val="0"/>
          <c:showVal val="0"/>
          <c:showCatName val="0"/>
          <c:showSerName val="0"/>
          <c:showPercent val="0"/>
          <c:showBubbleSize val="0"/>
        </c:dLbls>
        <c:marker val="1"/>
        <c:smooth val="0"/>
        <c:axId val="61158912"/>
        <c:axId val="61160832"/>
      </c:lineChart>
      <c:catAx>
        <c:axId val="61158912"/>
        <c:scaling>
          <c:orientation val="minMax"/>
        </c:scaling>
        <c:delete val="1"/>
        <c:axPos val="b"/>
        <c:numFmt formatCode="General" sourceLinked="1"/>
        <c:majorTickMark val="none"/>
        <c:minorTickMark val="none"/>
        <c:tickLblPos val="none"/>
        <c:crossAx val="61160832"/>
        <c:crosses val="autoZero"/>
        <c:auto val="1"/>
        <c:lblAlgn val="ctr"/>
        <c:lblOffset val="100"/>
        <c:noMultiLvlLbl val="1"/>
      </c:catAx>
      <c:valAx>
        <c:axId val="6116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1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0.1</c:v>
                </c:pt>
                <c:pt idx="3">
                  <c:v>0.4</c:v>
                </c:pt>
                <c:pt idx="4">
                  <c:v>1.1000000000000001</c:v>
                </c:pt>
              </c:numCache>
            </c:numRef>
          </c:val>
          <c:extLst xmlns:c16r2="http://schemas.microsoft.com/office/drawing/2015/06/chart">
            <c:ext xmlns:c16="http://schemas.microsoft.com/office/drawing/2014/chart" uri="{C3380CC4-5D6E-409C-BE32-E72D297353CC}">
              <c16:uniqueId val="{00000000-7617-47BE-BF9F-C8EC15E451ED}"/>
            </c:ext>
          </c:extLst>
        </c:ser>
        <c:dLbls>
          <c:showLegendKey val="0"/>
          <c:showVal val="0"/>
          <c:showCatName val="0"/>
          <c:showSerName val="0"/>
          <c:showPercent val="0"/>
          <c:showBubbleSize val="0"/>
        </c:dLbls>
        <c:gapWidth val="150"/>
        <c:axId val="61278080"/>
        <c:axId val="612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7617-47BE-BF9F-C8EC15E451ED}"/>
            </c:ext>
          </c:extLst>
        </c:ser>
        <c:dLbls>
          <c:showLegendKey val="0"/>
          <c:showVal val="0"/>
          <c:showCatName val="0"/>
          <c:showSerName val="0"/>
          <c:showPercent val="0"/>
          <c:showBubbleSize val="0"/>
        </c:dLbls>
        <c:marker val="1"/>
        <c:smooth val="0"/>
        <c:axId val="61278080"/>
        <c:axId val="61280256"/>
      </c:lineChart>
      <c:catAx>
        <c:axId val="61278080"/>
        <c:scaling>
          <c:orientation val="minMax"/>
        </c:scaling>
        <c:delete val="1"/>
        <c:axPos val="b"/>
        <c:numFmt formatCode="General" sourceLinked="1"/>
        <c:majorTickMark val="none"/>
        <c:minorTickMark val="none"/>
        <c:tickLblPos val="none"/>
        <c:crossAx val="61280256"/>
        <c:crosses val="autoZero"/>
        <c:auto val="1"/>
        <c:lblAlgn val="ctr"/>
        <c:lblOffset val="100"/>
        <c:noMultiLvlLbl val="1"/>
      </c:catAx>
      <c:valAx>
        <c:axId val="6128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2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1</c:v>
                </c:pt>
                <c:pt idx="4">
                  <c:v>5</c:v>
                </c:pt>
              </c:numCache>
            </c:numRef>
          </c:val>
          <c:extLst xmlns:c16r2="http://schemas.microsoft.com/office/drawing/2015/06/chart">
            <c:ext xmlns:c16="http://schemas.microsoft.com/office/drawing/2014/chart" uri="{C3380CC4-5D6E-409C-BE32-E72D297353CC}">
              <c16:uniqueId val="{00000000-7C36-4939-8EC0-13180DD42A9E}"/>
            </c:ext>
          </c:extLst>
        </c:ser>
        <c:dLbls>
          <c:showLegendKey val="0"/>
          <c:showVal val="0"/>
          <c:showCatName val="0"/>
          <c:showSerName val="0"/>
          <c:showPercent val="0"/>
          <c:showBubbleSize val="0"/>
        </c:dLbls>
        <c:gapWidth val="150"/>
        <c:axId val="61342848"/>
        <c:axId val="613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7C36-4939-8EC0-13180DD42A9E}"/>
            </c:ext>
          </c:extLst>
        </c:ser>
        <c:dLbls>
          <c:showLegendKey val="0"/>
          <c:showVal val="0"/>
          <c:showCatName val="0"/>
          <c:showSerName val="0"/>
          <c:showPercent val="0"/>
          <c:showBubbleSize val="0"/>
        </c:dLbls>
        <c:marker val="1"/>
        <c:smooth val="0"/>
        <c:axId val="61342848"/>
        <c:axId val="61344768"/>
      </c:lineChart>
      <c:catAx>
        <c:axId val="61342848"/>
        <c:scaling>
          <c:orientation val="minMax"/>
        </c:scaling>
        <c:delete val="1"/>
        <c:axPos val="b"/>
        <c:numFmt formatCode="General" sourceLinked="1"/>
        <c:majorTickMark val="none"/>
        <c:minorTickMark val="none"/>
        <c:tickLblPos val="none"/>
        <c:crossAx val="61344768"/>
        <c:crosses val="autoZero"/>
        <c:auto val="1"/>
        <c:lblAlgn val="ctr"/>
        <c:lblOffset val="100"/>
        <c:noMultiLvlLbl val="1"/>
      </c:catAx>
      <c:valAx>
        <c:axId val="61344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193.5</c:v>
                </c:pt>
                <c:pt idx="1">
                  <c:v>171.5</c:v>
                </c:pt>
                <c:pt idx="2">
                  <c:v>185</c:v>
                </c:pt>
                <c:pt idx="3">
                  <c:v>323.5</c:v>
                </c:pt>
                <c:pt idx="4">
                  <c:v>195.1</c:v>
                </c:pt>
              </c:numCache>
            </c:numRef>
          </c:val>
          <c:extLst xmlns:c16r2="http://schemas.microsoft.com/office/drawing/2015/06/chart">
            <c:ext xmlns:c16="http://schemas.microsoft.com/office/drawing/2014/chart" uri="{C3380CC4-5D6E-409C-BE32-E72D297353CC}">
              <c16:uniqueId val="{00000000-5477-446F-8F95-465C92473F02}"/>
            </c:ext>
          </c:extLst>
        </c:ser>
        <c:dLbls>
          <c:showLegendKey val="0"/>
          <c:showVal val="0"/>
          <c:showCatName val="0"/>
          <c:showSerName val="0"/>
          <c:showPercent val="0"/>
          <c:showBubbleSize val="0"/>
        </c:dLbls>
        <c:gapWidth val="150"/>
        <c:axId val="61383424"/>
        <c:axId val="613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5477-446F-8F95-465C92473F02}"/>
            </c:ext>
          </c:extLst>
        </c:ser>
        <c:dLbls>
          <c:showLegendKey val="0"/>
          <c:showVal val="0"/>
          <c:showCatName val="0"/>
          <c:showSerName val="0"/>
          <c:showPercent val="0"/>
          <c:showBubbleSize val="0"/>
        </c:dLbls>
        <c:marker val="1"/>
        <c:smooth val="0"/>
        <c:axId val="61383424"/>
        <c:axId val="61385344"/>
      </c:lineChart>
      <c:catAx>
        <c:axId val="61383424"/>
        <c:scaling>
          <c:orientation val="minMax"/>
        </c:scaling>
        <c:delete val="1"/>
        <c:axPos val="b"/>
        <c:numFmt formatCode="General" sourceLinked="1"/>
        <c:majorTickMark val="none"/>
        <c:minorTickMark val="none"/>
        <c:tickLblPos val="none"/>
        <c:crossAx val="61385344"/>
        <c:crosses val="autoZero"/>
        <c:auto val="1"/>
        <c:lblAlgn val="ctr"/>
        <c:lblOffset val="100"/>
        <c:noMultiLvlLbl val="1"/>
      </c:catAx>
      <c:valAx>
        <c:axId val="613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-27.3</c:v>
                </c:pt>
                <c:pt idx="1">
                  <c:v>-29.2</c:v>
                </c:pt>
                <c:pt idx="2">
                  <c:v>-66.8</c:v>
                </c:pt>
                <c:pt idx="3">
                  <c:v>-175.3</c:v>
                </c:pt>
                <c:pt idx="4">
                  <c:v>-177.3</c:v>
                </c:pt>
              </c:numCache>
            </c:numRef>
          </c:val>
          <c:extLst xmlns:c16r2="http://schemas.microsoft.com/office/drawing/2015/06/chart">
            <c:ext xmlns:c16="http://schemas.microsoft.com/office/drawing/2014/chart" uri="{C3380CC4-5D6E-409C-BE32-E72D297353CC}">
              <c16:uniqueId val="{00000000-5B49-4B7E-A2E9-8458772B3B42}"/>
            </c:ext>
          </c:extLst>
        </c:ser>
        <c:dLbls>
          <c:showLegendKey val="0"/>
          <c:showVal val="0"/>
          <c:showCatName val="0"/>
          <c:showSerName val="0"/>
          <c:showPercent val="0"/>
          <c:showBubbleSize val="0"/>
        </c:dLbls>
        <c:gapWidth val="150"/>
        <c:axId val="61436288"/>
        <c:axId val="614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5B49-4B7E-A2E9-8458772B3B42}"/>
            </c:ext>
          </c:extLst>
        </c:ser>
        <c:dLbls>
          <c:showLegendKey val="0"/>
          <c:showVal val="0"/>
          <c:showCatName val="0"/>
          <c:showSerName val="0"/>
          <c:showPercent val="0"/>
          <c:showBubbleSize val="0"/>
        </c:dLbls>
        <c:marker val="1"/>
        <c:smooth val="0"/>
        <c:axId val="61436288"/>
        <c:axId val="61438208"/>
      </c:lineChart>
      <c:catAx>
        <c:axId val="61436288"/>
        <c:scaling>
          <c:orientation val="minMax"/>
        </c:scaling>
        <c:delete val="1"/>
        <c:axPos val="b"/>
        <c:numFmt formatCode="General" sourceLinked="1"/>
        <c:majorTickMark val="none"/>
        <c:minorTickMark val="none"/>
        <c:tickLblPos val="none"/>
        <c:crossAx val="61438208"/>
        <c:crosses val="autoZero"/>
        <c:auto val="1"/>
        <c:lblAlgn val="ctr"/>
        <c:lblOffset val="100"/>
        <c:noMultiLvlLbl val="1"/>
      </c:catAx>
      <c:valAx>
        <c:axId val="6143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4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-7776</c:v>
                </c:pt>
                <c:pt idx="1">
                  <c:v>-8325</c:v>
                </c:pt>
                <c:pt idx="2">
                  <c:v>-9775</c:v>
                </c:pt>
                <c:pt idx="3">
                  <c:v>-20560</c:v>
                </c:pt>
                <c:pt idx="4">
                  <c:v>-12784</c:v>
                </c:pt>
              </c:numCache>
            </c:numRef>
          </c:val>
          <c:extLst xmlns:c16r2="http://schemas.microsoft.com/office/drawing/2015/06/chart">
            <c:ext xmlns:c16="http://schemas.microsoft.com/office/drawing/2014/chart" uri="{C3380CC4-5D6E-409C-BE32-E72D297353CC}">
              <c16:uniqueId val="{00000000-07B5-4D5B-AE03-9C9410A8C146}"/>
            </c:ext>
          </c:extLst>
        </c:ser>
        <c:dLbls>
          <c:showLegendKey val="0"/>
          <c:showVal val="0"/>
          <c:showCatName val="0"/>
          <c:showSerName val="0"/>
          <c:showPercent val="0"/>
          <c:showBubbleSize val="0"/>
        </c:dLbls>
        <c:gapWidth val="150"/>
        <c:axId val="61493248"/>
        <c:axId val="614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07B5-4D5B-AE03-9C9410A8C146}"/>
            </c:ext>
          </c:extLst>
        </c:ser>
        <c:dLbls>
          <c:showLegendKey val="0"/>
          <c:showVal val="0"/>
          <c:showCatName val="0"/>
          <c:showSerName val="0"/>
          <c:showPercent val="0"/>
          <c:showBubbleSize val="0"/>
        </c:dLbls>
        <c:marker val="1"/>
        <c:smooth val="0"/>
        <c:axId val="61493248"/>
        <c:axId val="61495168"/>
      </c:lineChart>
      <c:catAx>
        <c:axId val="61493248"/>
        <c:scaling>
          <c:orientation val="minMax"/>
        </c:scaling>
        <c:delete val="1"/>
        <c:axPos val="b"/>
        <c:numFmt formatCode="General" sourceLinked="1"/>
        <c:majorTickMark val="none"/>
        <c:minorTickMark val="none"/>
        <c:tickLblPos val="none"/>
        <c:crossAx val="61495168"/>
        <c:crosses val="autoZero"/>
        <c:auto val="1"/>
        <c:lblAlgn val="ctr"/>
        <c:lblOffset val="100"/>
        <c:noMultiLvlLbl val="1"/>
      </c:catAx>
      <c:valAx>
        <c:axId val="6149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49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K42" zoomScaleNormal="100" zoomScaleSheetLayoutView="70" workbookViewId="0">
      <selection activeCell="NC69" sqref="NC6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鳥取県米子市　米子駅前地下駐車場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6133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79.8</v>
      </c>
      <c r="V31" s="110"/>
      <c r="W31" s="110"/>
      <c r="X31" s="110"/>
      <c r="Y31" s="110"/>
      <c r="Z31" s="110"/>
      <c r="AA31" s="110"/>
      <c r="AB31" s="110"/>
      <c r="AC31" s="110"/>
      <c r="AD31" s="110"/>
      <c r="AE31" s="110"/>
      <c r="AF31" s="110"/>
      <c r="AG31" s="110"/>
      <c r="AH31" s="110"/>
      <c r="AI31" s="110"/>
      <c r="AJ31" s="110"/>
      <c r="AK31" s="110"/>
      <c r="AL31" s="110"/>
      <c r="AM31" s="110"/>
      <c r="AN31" s="110">
        <f>データ!Z7</f>
        <v>77.7</v>
      </c>
      <c r="AO31" s="110"/>
      <c r="AP31" s="110"/>
      <c r="AQ31" s="110"/>
      <c r="AR31" s="110"/>
      <c r="AS31" s="110"/>
      <c r="AT31" s="110"/>
      <c r="AU31" s="110"/>
      <c r="AV31" s="110"/>
      <c r="AW31" s="110"/>
      <c r="AX31" s="110"/>
      <c r="AY31" s="110"/>
      <c r="AZ31" s="110"/>
      <c r="BA31" s="110"/>
      <c r="BB31" s="110"/>
      <c r="BC31" s="110"/>
      <c r="BD31" s="110"/>
      <c r="BE31" s="110"/>
      <c r="BF31" s="110"/>
      <c r="BG31" s="110">
        <f>データ!AA7</f>
        <v>58.8</v>
      </c>
      <c r="BH31" s="110"/>
      <c r="BI31" s="110"/>
      <c r="BJ31" s="110"/>
      <c r="BK31" s="110"/>
      <c r="BL31" s="110"/>
      <c r="BM31" s="110"/>
      <c r="BN31" s="110"/>
      <c r="BO31" s="110"/>
      <c r="BP31" s="110"/>
      <c r="BQ31" s="110"/>
      <c r="BR31" s="110"/>
      <c r="BS31" s="110"/>
      <c r="BT31" s="110"/>
      <c r="BU31" s="110"/>
      <c r="BV31" s="110"/>
      <c r="BW31" s="110"/>
      <c r="BX31" s="110"/>
      <c r="BY31" s="110"/>
      <c r="BZ31" s="110">
        <f>データ!AB7</f>
        <v>43.5</v>
      </c>
      <c r="CA31" s="110"/>
      <c r="CB31" s="110"/>
      <c r="CC31" s="110"/>
      <c r="CD31" s="110"/>
      <c r="CE31" s="110"/>
      <c r="CF31" s="110"/>
      <c r="CG31" s="110"/>
      <c r="CH31" s="110"/>
      <c r="CI31" s="110"/>
      <c r="CJ31" s="110"/>
      <c r="CK31" s="110"/>
      <c r="CL31" s="110"/>
      <c r="CM31" s="110"/>
      <c r="CN31" s="110"/>
      <c r="CO31" s="110"/>
      <c r="CP31" s="110"/>
      <c r="CQ31" s="110"/>
      <c r="CR31" s="110"/>
      <c r="CS31" s="110">
        <f>データ!AC7</f>
        <v>51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0.1</v>
      </c>
      <c r="FY31" s="110"/>
      <c r="FZ31" s="110"/>
      <c r="GA31" s="110"/>
      <c r="GB31" s="110"/>
      <c r="GC31" s="110"/>
      <c r="GD31" s="110"/>
      <c r="GE31" s="110"/>
      <c r="GF31" s="110"/>
      <c r="GG31" s="110"/>
      <c r="GH31" s="110"/>
      <c r="GI31" s="110"/>
      <c r="GJ31" s="110"/>
      <c r="GK31" s="110"/>
      <c r="GL31" s="110"/>
      <c r="GM31" s="110"/>
      <c r="GN31" s="110"/>
      <c r="GO31" s="110"/>
      <c r="GP31" s="110"/>
      <c r="GQ31" s="110">
        <f>データ!AM7</f>
        <v>0.4</v>
      </c>
      <c r="GR31" s="110"/>
      <c r="GS31" s="110"/>
      <c r="GT31" s="110"/>
      <c r="GU31" s="110"/>
      <c r="GV31" s="110"/>
      <c r="GW31" s="110"/>
      <c r="GX31" s="110"/>
      <c r="GY31" s="110"/>
      <c r="GZ31" s="110"/>
      <c r="HA31" s="110"/>
      <c r="HB31" s="110"/>
      <c r="HC31" s="110"/>
      <c r="HD31" s="110"/>
      <c r="HE31" s="110"/>
      <c r="HF31" s="110"/>
      <c r="HG31" s="110"/>
      <c r="HH31" s="110"/>
      <c r="HI31" s="110"/>
      <c r="HJ31" s="110">
        <f>データ!AN7</f>
        <v>1.1000000000000001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193.5</v>
      </c>
      <c r="JD31" s="81"/>
      <c r="JE31" s="81"/>
      <c r="JF31" s="81"/>
      <c r="JG31" s="81"/>
      <c r="JH31" s="81"/>
      <c r="JI31" s="81"/>
      <c r="JJ31" s="81"/>
      <c r="JK31" s="81"/>
      <c r="JL31" s="81"/>
      <c r="JM31" s="81"/>
      <c r="JN31" s="81"/>
      <c r="JO31" s="81"/>
      <c r="JP31" s="81"/>
      <c r="JQ31" s="81"/>
      <c r="JR31" s="81"/>
      <c r="JS31" s="81"/>
      <c r="JT31" s="81"/>
      <c r="JU31" s="82"/>
      <c r="JV31" s="80">
        <f>データ!DL7</f>
        <v>171.5</v>
      </c>
      <c r="JW31" s="81"/>
      <c r="JX31" s="81"/>
      <c r="JY31" s="81"/>
      <c r="JZ31" s="81"/>
      <c r="KA31" s="81"/>
      <c r="KB31" s="81"/>
      <c r="KC31" s="81"/>
      <c r="KD31" s="81"/>
      <c r="KE31" s="81"/>
      <c r="KF31" s="81"/>
      <c r="KG31" s="81"/>
      <c r="KH31" s="81"/>
      <c r="KI31" s="81"/>
      <c r="KJ31" s="81"/>
      <c r="KK31" s="81"/>
      <c r="KL31" s="81"/>
      <c r="KM31" s="81"/>
      <c r="KN31" s="82"/>
      <c r="KO31" s="80">
        <f>データ!DM7</f>
        <v>185</v>
      </c>
      <c r="KP31" s="81"/>
      <c r="KQ31" s="81"/>
      <c r="KR31" s="81"/>
      <c r="KS31" s="81"/>
      <c r="KT31" s="81"/>
      <c r="KU31" s="81"/>
      <c r="KV31" s="81"/>
      <c r="KW31" s="81"/>
      <c r="KX31" s="81"/>
      <c r="KY31" s="81"/>
      <c r="KZ31" s="81"/>
      <c r="LA31" s="81"/>
      <c r="LB31" s="81"/>
      <c r="LC31" s="81"/>
      <c r="LD31" s="81"/>
      <c r="LE31" s="81"/>
      <c r="LF31" s="81"/>
      <c r="LG31" s="82"/>
      <c r="LH31" s="80">
        <f>データ!DN7</f>
        <v>323.5</v>
      </c>
      <c r="LI31" s="81"/>
      <c r="LJ31" s="81"/>
      <c r="LK31" s="81"/>
      <c r="LL31" s="81"/>
      <c r="LM31" s="81"/>
      <c r="LN31" s="81"/>
      <c r="LO31" s="81"/>
      <c r="LP31" s="81"/>
      <c r="LQ31" s="81"/>
      <c r="LR31" s="81"/>
      <c r="LS31" s="81"/>
      <c r="LT31" s="81"/>
      <c r="LU31" s="81"/>
      <c r="LV31" s="81"/>
      <c r="LW31" s="81"/>
      <c r="LX31" s="81"/>
      <c r="LY31" s="81"/>
      <c r="LZ31" s="82"/>
      <c r="MA31" s="80">
        <f>データ!DO7</f>
        <v>195.1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1</v>
      </c>
      <c r="CA52" s="106"/>
      <c r="CB52" s="106"/>
      <c r="CC52" s="106"/>
      <c r="CD52" s="106"/>
      <c r="CE52" s="106"/>
      <c r="CF52" s="106"/>
      <c r="CG52" s="106"/>
      <c r="CH52" s="106"/>
      <c r="CI52" s="106"/>
      <c r="CJ52" s="106"/>
      <c r="CK52" s="106"/>
      <c r="CL52" s="106"/>
      <c r="CM52" s="106"/>
      <c r="CN52" s="106"/>
      <c r="CO52" s="106"/>
      <c r="CP52" s="106"/>
      <c r="CQ52" s="106"/>
      <c r="CR52" s="106"/>
      <c r="CS52" s="106">
        <f>データ!AY7</f>
        <v>5</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-27.3</v>
      </c>
      <c r="EM52" s="110"/>
      <c r="EN52" s="110"/>
      <c r="EO52" s="110"/>
      <c r="EP52" s="110"/>
      <c r="EQ52" s="110"/>
      <c r="ER52" s="110"/>
      <c r="ES52" s="110"/>
      <c r="ET52" s="110"/>
      <c r="EU52" s="110"/>
      <c r="EV52" s="110"/>
      <c r="EW52" s="110"/>
      <c r="EX52" s="110"/>
      <c r="EY52" s="110"/>
      <c r="EZ52" s="110"/>
      <c r="FA52" s="110"/>
      <c r="FB52" s="110"/>
      <c r="FC52" s="110"/>
      <c r="FD52" s="110"/>
      <c r="FE52" s="110">
        <f>データ!BG7</f>
        <v>-29.2</v>
      </c>
      <c r="FF52" s="110"/>
      <c r="FG52" s="110"/>
      <c r="FH52" s="110"/>
      <c r="FI52" s="110"/>
      <c r="FJ52" s="110"/>
      <c r="FK52" s="110"/>
      <c r="FL52" s="110"/>
      <c r="FM52" s="110"/>
      <c r="FN52" s="110"/>
      <c r="FO52" s="110"/>
      <c r="FP52" s="110"/>
      <c r="FQ52" s="110"/>
      <c r="FR52" s="110"/>
      <c r="FS52" s="110"/>
      <c r="FT52" s="110"/>
      <c r="FU52" s="110"/>
      <c r="FV52" s="110"/>
      <c r="FW52" s="110"/>
      <c r="FX52" s="110">
        <f>データ!BH7</f>
        <v>-66.8</v>
      </c>
      <c r="FY52" s="110"/>
      <c r="FZ52" s="110"/>
      <c r="GA52" s="110"/>
      <c r="GB52" s="110"/>
      <c r="GC52" s="110"/>
      <c r="GD52" s="110"/>
      <c r="GE52" s="110"/>
      <c r="GF52" s="110"/>
      <c r="GG52" s="110"/>
      <c r="GH52" s="110"/>
      <c r="GI52" s="110"/>
      <c r="GJ52" s="110"/>
      <c r="GK52" s="110"/>
      <c r="GL52" s="110"/>
      <c r="GM52" s="110"/>
      <c r="GN52" s="110"/>
      <c r="GO52" s="110"/>
      <c r="GP52" s="110"/>
      <c r="GQ52" s="110">
        <f>データ!BI7</f>
        <v>-175.3</v>
      </c>
      <c r="GR52" s="110"/>
      <c r="GS52" s="110"/>
      <c r="GT52" s="110"/>
      <c r="GU52" s="110"/>
      <c r="GV52" s="110"/>
      <c r="GW52" s="110"/>
      <c r="GX52" s="110"/>
      <c r="GY52" s="110"/>
      <c r="GZ52" s="110"/>
      <c r="HA52" s="110"/>
      <c r="HB52" s="110"/>
      <c r="HC52" s="110"/>
      <c r="HD52" s="110"/>
      <c r="HE52" s="110"/>
      <c r="HF52" s="110"/>
      <c r="HG52" s="110"/>
      <c r="HH52" s="110"/>
      <c r="HI52" s="110"/>
      <c r="HJ52" s="110">
        <f>データ!BJ7</f>
        <v>-177.3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-7776</v>
      </c>
      <c r="JD52" s="106"/>
      <c r="JE52" s="106"/>
      <c r="JF52" s="106"/>
      <c r="JG52" s="106"/>
      <c r="JH52" s="106"/>
      <c r="JI52" s="106"/>
      <c r="JJ52" s="106"/>
      <c r="JK52" s="106"/>
      <c r="JL52" s="106"/>
      <c r="JM52" s="106"/>
      <c r="JN52" s="106"/>
      <c r="JO52" s="106"/>
      <c r="JP52" s="106"/>
      <c r="JQ52" s="106"/>
      <c r="JR52" s="106"/>
      <c r="JS52" s="106"/>
      <c r="JT52" s="106"/>
      <c r="JU52" s="106"/>
      <c r="JV52" s="106">
        <f>データ!BR7</f>
        <v>-8325</v>
      </c>
      <c r="JW52" s="106"/>
      <c r="JX52" s="106"/>
      <c r="JY52" s="106"/>
      <c r="JZ52" s="106"/>
      <c r="KA52" s="106"/>
      <c r="KB52" s="106"/>
      <c r="KC52" s="106"/>
      <c r="KD52" s="106"/>
      <c r="KE52" s="106"/>
      <c r="KF52" s="106"/>
      <c r="KG52" s="106"/>
      <c r="KH52" s="106"/>
      <c r="KI52" s="106"/>
      <c r="KJ52" s="106"/>
      <c r="KK52" s="106"/>
      <c r="KL52" s="106"/>
      <c r="KM52" s="106"/>
      <c r="KN52" s="106"/>
      <c r="KO52" s="106">
        <f>データ!BS7</f>
        <v>-9775</v>
      </c>
      <c r="KP52" s="106"/>
      <c r="KQ52" s="106"/>
      <c r="KR52" s="106"/>
      <c r="KS52" s="106"/>
      <c r="KT52" s="106"/>
      <c r="KU52" s="106"/>
      <c r="KV52" s="106"/>
      <c r="KW52" s="106"/>
      <c r="KX52" s="106"/>
      <c r="KY52" s="106"/>
      <c r="KZ52" s="106"/>
      <c r="LA52" s="106"/>
      <c r="LB52" s="106"/>
      <c r="LC52" s="106"/>
      <c r="LD52" s="106"/>
      <c r="LE52" s="106"/>
      <c r="LF52" s="106"/>
      <c r="LG52" s="106"/>
      <c r="LH52" s="106">
        <f>データ!BT7</f>
        <v>-20560</v>
      </c>
      <c r="LI52" s="106"/>
      <c r="LJ52" s="106"/>
      <c r="LK52" s="106"/>
      <c r="LL52" s="106"/>
      <c r="LM52" s="106"/>
      <c r="LN52" s="106"/>
      <c r="LO52" s="106"/>
      <c r="LP52" s="106"/>
      <c r="LQ52" s="106"/>
      <c r="LR52" s="106"/>
      <c r="LS52" s="106"/>
      <c r="LT52" s="106"/>
      <c r="LU52" s="106"/>
      <c r="LV52" s="106"/>
      <c r="LW52" s="106"/>
      <c r="LX52" s="106"/>
      <c r="LY52" s="106"/>
      <c r="LZ52" s="106"/>
      <c r="MA52" s="106">
        <f>データ!BU7</f>
        <v>-12784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18000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13.2</v>
      </c>
      <c r="KB77" s="81"/>
      <c r="KC77" s="81"/>
      <c r="KD77" s="81"/>
      <c r="KE77" s="81"/>
      <c r="KF77" s="81"/>
      <c r="KG77" s="81"/>
      <c r="KH77" s="81"/>
      <c r="KI77" s="81"/>
      <c r="KJ77" s="81"/>
      <c r="KK77" s="81"/>
      <c r="KL77" s="81"/>
      <c r="KM77" s="81"/>
      <c r="KN77" s="81"/>
      <c r="KO77" s="82"/>
      <c r="KP77" s="80">
        <f>データ!DA7</f>
        <v>13.8</v>
      </c>
      <c r="KQ77" s="81"/>
      <c r="KR77" s="81"/>
      <c r="KS77" s="81"/>
      <c r="KT77" s="81"/>
      <c r="KU77" s="81"/>
      <c r="KV77" s="81"/>
      <c r="KW77" s="81"/>
      <c r="KX77" s="81"/>
      <c r="KY77" s="81"/>
      <c r="KZ77" s="81"/>
      <c r="LA77" s="81"/>
      <c r="LB77" s="81"/>
      <c r="LC77" s="81"/>
      <c r="LD77" s="82"/>
      <c r="LE77" s="80">
        <f>データ!DB7</f>
        <v>92.9</v>
      </c>
      <c r="LF77" s="81"/>
      <c r="LG77" s="81"/>
      <c r="LH77" s="81"/>
      <c r="LI77" s="81"/>
      <c r="LJ77" s="81"/>
      <c r="LK77" s="81"/>
      <c r="LL77" s="81"/>
      <c r="LM77" s="81"/>
      <c r="LN77" s="81"/>
      <c r="LO77" s="81"/>
      <c r="LP77" s="81"/>
      <c r="LQ77" s="81"/>
      <c r="LR77" s="81"/>
      <c r="LS77" s="82"/>
      <c r="LT77" s="80">
        <f>データ!DC7</f>
        <v>179.3</v>
      </c>
      <c r="LU77" s="81"/>
      <c r="LV77" s="81"/>
      <c r="LW77" s="81"/>
      <c r="LX77" s="81"/>
      <c r="LY77" s="81"/>
      <c r="LZ77" s="81"/>
      <c r="MA77" s="81"/>
      <c r="MB77" s="81"/>
      <c r="MC77" s="81"/>
      <c r="MD77" s="81"/>
      <c r="ME77" s="81"/>
      <c r="MF77" s="81"/>
      <c r="MG77" s="81"/>
      <c r="MH77" s="82"/>
      <c r="MI77" s="80">
        <f>データ!DD7</f>
        <v>240.9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a+P6tYbVS2dDDo3GFDCQWq4UDiuxfNcN6OABE6Uvm+hWewoEAvuJU0ZYGXyaWfHj/mjX9jCV/dhbsLAkBCuvtg==" saltValue="j1/Acxcce8y2LDWNfisJ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94</v>
      </c>
      <c r="AO5" s="59" t="s">
        <v>95</v>
      </c>
      <c r="AP5" s="59" t="s">
        <v>96</v>
      </c>
      <c r="AQ5" s="59" t="s">
        <v>97</v>
      </c>
      <c r="AR5" s="59" t="s">
        <v>98</v>
      </c>
      <c r="AS5" s="59" t="s">
        <v>99</v>
      </c>
      <c r="AT5" s="59" t="s">
        <v>100</v>
      </c>
      <c r="AU5" s="59" t="s">
        <v>103</v>
      </c>
      <c r="AV5" s="59" t="s">
        <v>91</v>
      </c>
      <c r="AW5" s="59" t="s">
        <v>104</v>
      </c>
      <c r="AX5" s="59" t="s">
        <v>105</v>
      </c>
      <c r="AY5" s="59" t="s">
        <v>106</v>
      </c>
      <c r="AZ5" s="59" t="s">
        <v>95</v>
      </c>
      <c r="BA5" s="59" t="s">
        <v>96</v>
      </c>
      <c r="BB5" s="59" t="s">
        <v>97</v>
      </c>
      <c r="BC5" s="59" t="s">
        <v>98</v>
      </c>
      <c r="BD5" s="59" t="s">
        <v>99</v>
      </c>
      <c r="BE5" s="59" t="s">
        <v>100</v>
      </c>
      <c r="BF5" s="59" t="s">
        <v>90</v>
      </c>
      <c r="BG5" s="59" t="s">
        <v>107</v>
      </c>
      <c r="BH5" s="59" t="s">
        <v>102</v>
      </c>
      <c r="BI5" s="59" t="s">
        <v>105</v>
      </c>
      <c r="BJ5" s="59" t="s">
        <v>106</v>
      </c>
      <c r="BK5" s="59" t="s">
        <v>95</v>
      </c>
      <c r="BL5" s="59" t="s">
        <v>96</v>
      </c>
      <c r="BM5" s="59" t="s">
        <v>97</v>
      </c>
      <c r="BN5" s="59" t="s">
        <v>98</v>
      </c>
      <c r="BO5" s="59" t="s">
        <v>99</v>
      </c>
      <c r="BP5" s="59" t="s">
        <v>100</v>
      </c>
      <c r="BQ5" s="59" t="s">
        <v>101</v>
      </c>
      <c r="BR5" s="59" t="s">
        <v>108</v>
      </c>
      <c r="BS5" s="59" t="s">
        <v>92</v>
      </c>
      <c r="BT5" s="59" t="s">
        <v>109</v>
      </c>
      <c r="BU5" s="59" t="s">
        <v>110</v>
      </c>
      <c r="BV5" s="59" t="s">
        <v>95</v>
      </c>
      <c r="BW5" s="59" t="s">
        <v>96</v>
      </c>
      <c r="BX5" s="59" t="s">
        <v>97</v>
      </c>
      <c r="BY5" s="59" t="s">
        <v>98</v>
      </c>
      <c r="BZ5" s="59" t="s">
        <v>99</v>
      </c>
      <c r="CA5" s="59" t="s">
        <v>100</v>
      </c>
      <c r="CB5" s="59" t="s">
        <v>111</v>
      </c>
      <c r="CC5" s="59" t="s">
        <v>91</v>
      </c>
      <c r="CD5" s="59" t="s">
        <v>102</v>
      </c>
      <c r="CE5" s="59" t="s">
        <v>109</v>
      </c>
      <c r="CF5" s="59" t="s">
        <v>112</v>
      </c>
      <c r="CG5" s="59" t="s">
        <v>95</v>
      </c>
      <c r="CH5" s="59" t="s">
        <v>96</v>
      </c>
      <c r="CI5" s="59" t="s">
        <v>97</v>
      </c>
      <c r="CJ5" s="59" t="s">
        <v>98</v>
      </c>
      <c r="CK5" s="59" t="s">
        <v>99</v>
      </c>
      <c r="CL5" s="59" t="s">
        <v>100</v>
      </c>
      <c r="CM5" s="150"/>
      <c r="CN5" s="150"/>
      <c r="CO5" s="59" t="s">
        <v>103</v>
      </c>
      <c r="CP5" s="59" t="s">
        <v>113</v>
      </c>
      <c r="CQ5" s="59" t="s">
        <v>102</v>
      </c>
      <c r="CR5" s="59" t="s">
        <v>105</v>
      </c>
      <c r="CS5" s="59" t="s">
        <v>110</v>
      </c>
      <c r="CT5" s="59" t="s">
        <v>95</v>
      </c>
      <c r="CU5" s="59" t="s">
        <v>96</v>
      </c>
      <c r="CV5" s="59" t="s">
        <v>97</v>
      </c>
      <c r="CW5" s="59" t="s">
        <v>98</v>
      </c>
      <c r="CX5" s="59" t="s">
        <v>99</v>
      </c>
      <c r="CY5" s="59" t="s">
        <v>100</v>
      </c>
      <c r="CZ5" s="59" t="s">
        <v>103</v>
      </c>
      <c r="DA5" s="59" t="s">
        <v>108</v>
      </c>
      <c r="DB5" s="59" t="s">
        <v>114</v>
      </c>
      <c r="DC5" s="59" t="s">
        <v>93</v>
      </c>
      <c r="DD5" s="59" t="s">
        <v>115</v>
      </c>
      <c r="DE5" s="59" t="s">
        <v>95</v>
      </c>
      <c r="DF5" s="59" t="s">
        <v>96</v>
      </c>
      <c r="DG5" s="59" t="s">
        <v>97</v>
      </c>
      <c r="DH5" s="59" t="s">
        <v>98</v>
      </c>
      <c r="DI5" s="59" t="s">
        <v>99</v>
      </c>
      <c r="DJ5" s="59" t="s">
        <v>35</v>
      </c>
      <c r="DK5" s="59" t="s">
        <v>103</v>
      </c>
      <c r="DL5" s="59" t="s">
        <v>91</v>
      </c>
      <c r="DM5" s="59" t="s">
        <v>116</v>
      </c>
      <c r="DN5" s="59" t="s">
        <v>93</v>
      </c>
      <c r="DO5" s="59" t="s">
        <v>112</v>
      </c>
      <c r="DP5" s="59" t="s">
        <v>95</v>
      </c>
      <c r="DQ5" s="59" t="s">
        <v>96</v>
      </c>
      <c r="DR5" s="59" t="s">
        <v>97</v>
      </c>
      <c r="DS5" s="59" t="s">
        <v>98</v>
      </c>
      <c r="DT5" s="59" t="s">
        <v>99</v>
      </c>
      <c r="DU5" s="59" t="s">
        <v>100</v>
      </c>
    </row>
    <row r="6" spans="1:125" s="66" customFormat="1" x14ac:dyDescent="0.15">
      <c r="A6" s="49" t="s">
        <v>117</v>
      </c>
      <c r="B6" s="60">
        <f>B8</f>
        <v>2020</v>
      </c>
      <c r="C6" s="60">
        <f t="shared" ref="C6:X6" si="1">C8</f>
        <v>312029</v>
      </c>
      <c r="D6" s="60">
        <f t="shared" si="1"/>
        <v>47</v>
      </c>
      <c r="E6" s="60">
        <f t="shared" si="1"/>
        <v>14</v>
      </c>
      <c r="F6" s="60">
        <f t="shared" si="1"/>
        <v>0</v>
      </c>
      <c r="G6" s="60">
        <f t="shared" si="1"/>
        <v>2</v>
      </c>
      <c r="H6" s="60" t="str">
        <f>SUBSTITUTE(H8,"　","")</f>
        <v>鳥取県米子市</v>
      </c>
      <c r="I6" s="60" t="str">
        <f t="shared" si="1"/>
        <v>米子駅前地下駐車場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25</v>
      </c>
      <c r="S6" s="62" t="str">
        <f t="shared" si="1"/>
        <v>駅</v>
      </c>
      <c r="T6" s="62" t="str">
        <f t="shared" si="1"/>
        <v>有</v>
      </c>
      <c r="U6" s="63">
        <f t="shared" si="1"/>
        <v>6133</v>
      </c>
      <c r="V6" s="63">
        <f t="shared" si="1"/>
        <v>102</v>
      </c>
      <c r="W6" s="63">
        <f t="shared" si="1"/>
        <v>220</v>
      </c>
      <c r="X6" s="62" t="str">
        <f t="shared" si="1"/>
        <v>代行制</v>
      </c>
      <c r="Y6" s="64">
        <f>IF(Y8="-",NA(),Y8)</f>
        <v>79.8</v>
      </c>
      <c r="Z6" s="64">
        <f t="shared" ref="Z6:AH6" si="2">IF(Z8="-",NA(),Z8)</f>
        <v>77.7</v>
      </c>
      <c r="AA6" s="64">
        <f t="shared" si="2"/>
        <v>58.8</v>
      </c>
      <c r="AB6" s="64">
        <f t="shared" si="2"/>
        <v>43.5</v>
      </c>
      <c r="AC6" s="64">
        <f t="shared" si="2"/>
        <v>51</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0.1</v>
      </c>
      <c r="AM6" s="64">
        <f t="shared" si="3"/>
        <v>0.4</v>
      </c>
      <c r="AN6" s="64">
        <f t="shared" si="3"/>
        <v>1.1000000000000001</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1</v>
      </c>
      <c r="AY6" s="65">
        <f t="shared" si="4"/>
        <v>5</v>
      </c>
      <c r="AZ6" s="65">
        <f t="shared" si="4"/>
        <v>158</v>
      </c>
      <c r="BA6" s="65">
        <f t="shared" si="4"/>
        <v>117</v>
      </c>
      <c r="BB6" s="65">
        <f t="shared" si="4"/>
        <v>96</v>
      </c>
      <c r="BC6" s="65">
        <f t="shared" si="4"/>
        <v>37</v>
      </c>
      <c r="BD6" s="65">
        <f t="shared" si="4"/>
        <v>9617</v>
      </c>
      <c r="BE6" s="63" t="str">
        <f>IF(BE8="-","",IF(BE8="-","【-】","【"&amp;SUBSTITUTE(TEXT(BE8,"#,##0"),"-","△")&amp;"】"))</f>
        <v>【2,345】</v>
      </c>
      <c r="BF6" s="64">
        <f>IF(BF8="-",NA(),BF8)</f>
        <v>-27.3</v>
      </c>
      <c r="BG6" s="64">
        <f t="shared" ref="BG6:BO6" si="5">IF(BG8="-",NA(),BG8)</f>
        <v>-29.2</v>
      </c>
      <c r="BH6" s="64">
        <f t="shared" si="5"/>
        <v>-66.8</v>
      </c>
      <c r="BI6" s="64">
        <f t="shared" si="5"/>
        <v>-175.3</v>
      </c>
      <c r="BJ6" s="64">
        <f t="shared" si="5"/>
        <v>-177.3</v>
      </c>
      <c r="BK6" s="64">
        <f t="shared" si="5"/>
        <v>15</v>
      </c>
      <c r="BL6" s="64">
        <f t="shared" si="5"/>
        <v>11.7</v>
      </c>
      <c r="BM6" s="64">
        <f t="shared" si="5"/>
        <v>9.6</v>
      </c>
      <c r="BN6" s="64">
        <f t="shared" si="5"/>
        <v>2.2000000000000002</v>
      </c>
      <c r="BO6" s="64">
        <f t="shared" si="5"/>
        <v>-74.8</v>
      </c>
      <c r="BP6" s="61" t="str">
        <f>IF(BP8="-","",IF(BP8="-","【-】","【"&amp;SUBSTITUTE(TEXT(BP8,"#,##0.0"),"-","△")&amp;"】"))</f>
        <v>【△65.9】</v>
      </c>
      <c r="BQ6" s="65">
        <f>IF(BQ8="-",NA(),BQ8)</f>
        <v>-7776</v>
      </c>
      <c r="BR6" s="65">
        <f t="shared" ref="BR6:BZ6" si="6">IF(BR8="-",NA(),BR8)</f>
        <v>-8325</v>
      </c>
      <c r="BS6" s="65">
        <f t="shared" si="6"/>
        <v>-9775</v>
      </c>
      <c r="BT6" s="65">
        <f t="shared" si="6"/>
        <v>-20560</v>
      </c>
      <c r="BU6" s="65">
        <f t="shared" si="6"/>
        <v>-12784</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118</v>
      </c>
      <c r="CM6" s="63">
        <f t="shared" ref="CM6:CN6" si="7">CM8</f>
        <v>0</v>
      </c>
      <c r="CN6" s="63">
        <f t="shared" si="7"/>
        <v>18000</v>
      </c>
      <c r="CO6" s="64"/>
      <c r="CP6" s="64"/>
      <c r="CQ6" s="64"/>
      <c r="CR6" s="64"/>
      <c r="CS6" s="64"/>
      <c r="CT6" s="64"/>
      <c r="CU6" s="64"/>
      <c r="CV6" s="64"/>
      <c r="CW6" s="64"/>
      <c r="CX6" s="64"/>
      <c r="CY6" s="61" t="s">
        <v>119</v>
      </c>
      <c r="CZ6" s="64">
        <f>IF(CZ8="-",NA(),CZ8)</f>
        <v>13.2</v>
      </c>
      <c r="DA6" s="64">
        <f t="shared" ref="DA6:DI6" si="8">IF(DA8="-",NA(),DA8)</f>
        <v>13.8</v>
      </c>
      <c r="DB6" s="64">
        <f t="shared" si="8"/>
        <v>92.9</v>
      </c>
      <c r="DC6" s="64">
        <f t="shared" si="8"/>
        <v>179.3</v>
      </c>
      <c r="DD6" s="64">
        <f t="shared" si="8"/>
        <v>240.9</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193.5</v>
      </c>
      <c r="DL6" s="64">
        <f t="shared" ref="DL6:DT6" si="9">IF(DL8="-",NA(),DL8)</f>
        <v>171.5</v>
      </c>
      <c r="DM6" s="64">
        <f t="shared" si="9"/>
        <v>185</v>
      </c>
      <c r="DN6" s="64">
        <f t="shared" si="9"/>
        <v>323.5</v>
      </c>
      <c r="DO6" s="64">
        <f t="shared" si="9"/>
        <v>195.1</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120</v>
      </c>
      <c r="B7" s="60">
        <f t="shared" ref="B7:X7" si="10">B8</f>
        <v>2020</v>
      </c>
      <c r="C7" s="60">
        <f t="shared" si="10"/>
        <v>312029</v>
      </c>
      <c r="D7" s="60">
        <f t="shared" si="10"/>
        <v>47</v>
      </c>
      <c r="E7" s="60">
        <f t="shared" si="10"/>
        <v>14</v>
      </c>
      <c r="F7" s="60">
        <f t="shared" si="10"/>
        <v>0</v>
      </c>
      <c r="G7" s="60">
        <f t="shared" si="10"/>
        <v>2</v>
      </c>
      <c r="H7" s="60" t="str">
        <f t="shared" si="10"/>
        <v>鳥取県　米子市</v>
      </c>
      <c r="I7" s="60" t="str">
        <f t="shared" si="10"/>
        <v>米子駅前地下駐車場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25</v>
      </c>
      <c r="S7" s="62" t="str">
        <f t="shared" si="10"/>
        <v>駅</v>
      </c>
      <c r="T7" s="62" t="str">
        <f t="shared" si="10"/>
        <v>有</v>
      </c>
      <c r="U7" s="63">
        <f t="shared" si="10"/>
        <v>6133</v>
      </c>
      <c r="V7" s="63">
        <f t="shared" si="10"/>
        <v>102</v>
      </c>
      <c r="W7" s="63">
        <f t="shared" si="10"/>
        <v>220</v>
      </c>
      <c r="X7" s="62" t="str">
        <f t="shared" si="10"/>
        <v>代行制</v>
      </c>
      <c r="Y7" s="64">
        <f>Y8</f>
        <v>79.8</v>
      </c>
      <c r="Z7" s="64">
        <f t="shared" ref="Z7:AH7" si="11">Z8</f>
        <v>77.7</v>
      </c>
      <c r="AA7" s="64">
        <f t="shared" si="11"/>
        <v>58.8</v>
      </c>
      <c r="AB7" s="64">
        <f t="shared" si="11"/>
        <v>43.5</v>
      </c>
      <c r="AC7" s="64">
        <f t="shared" si="11"/>
        <v>51</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0.1</v>
      </c>
      <c r="AM7" s="64">
        <f t="shared" si="12"/>
        <v>0.4</v>
      </c>
      <c r="AN7" s="64">
        <f t="shared" si="12"/>
        <v>1.1000000000000001</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1</v>
      </c>
      <c r="AY7" s="65">
        <f t="shared" si="13"/>
        <v>5</v>
      </c>
      <c r="AZ7" s="65">
        <f t="shared" si="13"/>
        <v>158</v>
      </c>
      <c r="BA7" s="65">
        <f t="shared" si="13"/>
        <v>117</v>
      </c>
      <c r="BB7" s="65">
        <f t="shared" si="13"/>
        <v>96</v>
      </c>
      <c r="BC7" s="65">
        <f t="shared" si="13"/>
        <v>37</v>
      </c>
      <c r="BD7" s="65">
        <f t="shared" si="13"/>
        <v>9617</v>
      </c>
      <c r="BE7" s="63"/>
      <c r="BF7" s="64">
        <f>BF8</f>
        <v>-27.3</v>
      </c>
      <c r="BG7" s="64">
        <f t="shared" ref="BG7:BO7" si="14">BG8</f>
        <v>-29.2</v>
      </c>
      <c r="BH7" s="64">
        <f t="shared" si="14"/>
        <v>-66.8</v>
      </c>
      <c r="BI7" s="64">
        <f t="shared" si="14"/>
        <v>-175.3</v>
      </c>
      <c r="BJ7" s="64">
        <f t="shared" si="14"/>
        <v>-177.3</v>
      </c>
      <c r="BK7" s="64">
        <f t="shared" si="14"/>
        <v>15</v>
      </c>
      <c r="BL7" s="64">
        <f t="shared" si="14"/>
        <v>11.7</v>
      </c>
      <c r="BM7" s="64">
        <f t="shared" si="14"/>
        <v>9.6</v>
      </c>
      <c r="BN7" s="64">
        <f t="shared" si="14"/>
        <v>2.2000000000000002</v>
      </c>
      <c r="BO7" s="64">
        <f t="shared" si="14"/>
        <v>-74.8</v>
      </c>
      <c r="BP7" s="61"/>
      <c r="BQ7" s="65">
        <f>BQ8</f>
        <v>-7776</v>
      </c>
      <c r="BR7" s="65">
        <f t="shared" ref="BR7:BZ7" si="15">BR8</f>
        <v>-8325</v>
      </c>
      <c r="BS7" s="65">
        <f t="shared" si="15"/>
        <v>-9775</v>
      </c>
      <c r="BT7" s="65">
        <f t="shared" si="15"/>
        <v>-20560</v>
      </c>
      <c r="BU7" s="65">
        <f t="shared" si="15"/>
        <v>-12784</v>
      </c>
      <c r="BV7" s="65">
        <f t="shared" si="15"/>
        <v>37773</v>
      </c>
      <c r="BW7" s="65">
        <f t="shared" si="15"/>
        <v>33351</v>
      </c>
      <c r="BX7" s="65">
        <f t="shared" si="15"/>
        <v>18755</v>
      </c>
      <c r="BY7" s="65">
        <f t="shared" si="15"/>
        <v>16100</v>
      </c>
      <c r="BZ7" s="65">
        <f t="shared" si="15"/>
        <v>4993</v>
      </c>
      <c r="CA7" s="63"/>
      <c r="CB7" s="64" t="s">
        <v>121</v>
      </c>
      <c r="CC7" s="64" t="s">
        <v>121</v>
      </c>
      <c r="CD7" s="64" t="s">
        <v>121</v>
      </c>
      <c r="CE7" s="64" t="s">
        <v>121</v>
      </c>
      <c r="CF7" s="64" t="s">
        <v>121</v>
      </c>
      <c r="CG7" s="64" t="s">
        <v>121</v>
      </c>
      <c r="CH7" s="64" t="s">
        <v>121</v>
      </c>
      <c r="CI7" s="64" t="s">
        <v>121</v>
      </c>
      <c r="CJ7" s="64" t="s">
        <v>121</v>
      </c>
      <c r="CK7" s="64" t="s">
        <v>122</v>
      </c>
      <c r="CL7" s="61"/>
      <c r="CM7" s="63">
        <f>CM8</f>
        <v>0</v>
      </c>
      <c r="CN7" s="63">
        <f>CN8</f>
        <v>18000</v>
      </c>
      <c r="CO7" s="64" t="s">
        <v>121</v>
      </c>
      <c r="CP7" s="64" t="s">
        <v>121</v>
      </c>
      <c r="CQ7" s="64" t="s">
        <v>121</v>
      </c>
      <c r="CR7" s="64" t="s">
        <v>121</v>
      </c>
      <c r="CS7" s="64" t="s">
        <v>121</v>
      </c>
      <c r="CT7" s="64" t="s">
        <v>121</v>
      </c>
      <c r="CU7" s="64" t="s">
        <v>121</v>
      </c>
      <c r="CV7" s="64" t="s">
        <v>121</v>
      </c>
      <c r="CW7" s="64" t="s">
        <v>121</v>
      </c>
      <c r="CX7" s="64" t="s">
        <v>123</v>
      </c>
      <c r="CY7" s="61"/>
      <c r="CZ7" s="64">
        <f>CZ8</f>
        <v>13.2</v>
      </c>
      <c r="DA7" s="64">
        <f t="shared" ref="DA7:DI7" si="16">DA8</f>
        <v>13.8</v>
      </c>
      <c r="DB7" s="64">
        <f t="shared" si="16"/>
        <v>92.9</v>
      </c>
      <c r="DC7" s="64">
        <f t="shared" si="16"/>
        <v>179.3</v>
      </c>
      <c r="DD7" s="64">
        <f t="shared" si="16"/>
        <v>240.9</v>
      </c>
      <c r="DE7" s="64">
        <f t="shared" si="16"/>
        <v>320.39999999999998</v>
      </c>
      <c r="DF7" s="64">
        <f t="shared" si="16"/>
        <v>243</v>
      </c>
      <c r="DG7" s="64">
        <f t="shared" si="16"/>
        <v>193.1</v>
      </c>
      <c r="DH7" s="64">
        <f t="shared" si="16"/>
        <v>163.69999999999999</v>
      </c>
      <c r="DI7" s="64">
        <f t="shared" si="16"/>
        <v>117.8</v>
      </c>
      <c r="DJ7" s="61"/>
      <c r="DK7" s="64">
        <f>DK8</f>
        <v>193.5</v>
      </c>
      <c r="DL7" s="64">
        <f t="shared" ref="DL7:DT7" si="17">DL8</f>
        <v>171.5</v>
      </c>
      <c r="DM7" s="64">
        <f t="shared" si="17"/>
        <v>185</v>
      </c>
      <c r="DN7" s="64">
        <f t="shared" si="17"/>
        <v>323.5</v>
      </c>
      <c r="DO7" s="64">
        <f t="shared" si="17"/>
        <v>195.1</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312029</v>
      </c>
      <c r="D8" s="67">
        <v>47</v>
      </c>
      <c r="E8" s="67">
        <v>14</v>
      </c>
      <c r="F8" s="67">
        <v>0</v>
      </c>
      <c r="G8" s="67">
        <v>2</v>
      </c>
      <c r="H8" s="67" t="s">
        <v>124</v>
      </c>
      <c r="I8" s="67" t="s">
        <v>125</v>
      </c>
      <c r="J8" s="67" t="s">
        <v>126</v>
      </c>
      <c r="K8" s="67" t="s">
        <v>127</v>
      </c>
      <c r="L8" s="67" t="s">
        <v>128</v>
      </c>
      <c r="M8" s="67" t="s">
        <v>129</v>
      </c>
      <c r="N8" s="67" t="s">
        <v>130</v>
      </c>
      <c r="O8" s="68" t="s">
        <v>131</v>
      </c>
      <c r="P8" s="69" t="s">
        <v>132</v>
      </c>
      <c r="Q8" s="69" t="s">
        <v>133</v>
      </c>
      <c r="R8" s="70">
        <v>25</v>
      </c>
      <c r="S8" s="69" t="s">
        <v>134</v>
      </c>
      <c r="T8" s="69" t="s">
        <v>135</v>
      </c>
      <c r="U8" s="70">
        <v>6133</v>
      </c>
      <c r="V8" s="70">
        <v>102</v>
      </c>
      <c r="W8" s="70">
        <v>220</v>
      </c>
      <c r="X8" s="69" t="s">
        <v>136</v>
      </c>
      <c r="Y8" s="71">
        <v>79.8</v>
      </c>
      <c r="Z8" s="71">
        <v>77.7</v>
      </c>
      <c r="AA8" s="71">
        <v>58.8</v>
      </c>
      <c r="AB8" s="71">
        <v>43.5</v>
      </c>
      <c r="AC8" s="71">
        <v>51</v>
      </c>
      <c r="AD8" s="71">
        <v>206.5</v>
      </c>
      <c r="AE8" s="71">
        <v>124.4</v>
      </c>
      <c r="AF8" s="71">
        <v>126.3</v>
      </c>
      <c r="AG8" s="71">
        <v>121.8</v>
      </c>
      <c r="AH8" s="71">
        <v>100.6</v>
      </c>
      <c r="AI8" s="68">
        <v>630.70000000000005</v>
      </c>
      <c r="AJ8" s="71">
        <v>0</v>
      </c>
      <c r="AK8" s="71">
        <v>0</v>
      </c>
      <c r="AL8" s="71">
        <v>0.1</v>
      </c>
      <c r="AM8" s="71">
        <v>0.4</v>
      </c>
      <c r="AN8" s="71">
        <v>1.1000000000000001</v>
      </c>
      <c r="AO8" s="71">
        <v>17.100000000000001</v>
      </c>
      <c r="AP8" s="71">
        <v>16.899999999999999</v>
      </c>
      <c r="AQ8" s="71">
        <v>12.1</v>
      </c>
      <c r="AR8" s="71">
        <v>6.5</v>
      </c>
      <c r="AS8" s="71">
        <v>9.8000000000000007</v>
      </c>
      <c r="AT8" s="68">
        <v>8.6</v>
      </c>
      <c r="AU8" s="72">
        <v>0</v>
      </c>
      <c r="AV8" s="72">
        <v>0</v>
      </c>
      <c r="AW8" s="72">
        <v>0</v>
      </c>
      <c r="AX8" s="72">
        <v>1</v>
      </c>
      <c r="AY8" s="72">
        <v>5</v>
      </c>
      <c r="AZ8" s="72">
        <v>158</v>
      </c>
      <c r="BA8" s="72">
        <v>117</v>
      </c>
      <c r="BB8" s="72">
        <v>96</v>
      </c>
      <c r="BC8" s="72">
        <v>37</v>
      </c>
      <c r="BD8" s="72">
        <v>9617</v>
      </c>
      <c r="BE8" s="72">
        <v>2345</v>
      </c>
      <c r="BF8" s="71">
        <v>-27.3</v>
      </c>
      <c r="BG8" s="71">
        <v>-29.2</v>
      </c>
      <c r="BH8" s="71">
        <v>-66.8</v>
      </c>
      <c r="BI8" s="71">
        <v>-175.3</v>
      </c>
      <c r="BJ8" s="71">
        <v>-177.3</v>
      </c>
      <c r="BK8" s="71">
        <v>15</v>
      </c>
      <c r="BL8" s="71">
        <v>11.7</v>
      </c>
      <c r="BM8" s="71">
        <v>9.6</v>
      </c>
      <c r="BN8" s="71">
        <v>2.2000000000000002</v>
      </c>
      <c r="BO8" s="71">
        <v>-74.8</v>
      </c>
      <c r="BP8" s="68">
        <v>-65.900000000000006</v>
      </c>
      <c r="BQ8" s="72">
        <v>-7776</v>
      </c>
      <c r="BR8" s="72">
        <v>-8325</v>
      </c>
      <c r="BS8" s="72">
        <v>-9775</v>
      </c>
      <c r="BT8" s="73">
        <v>-20560</v>
      </c>
      <c r="BU8" s="73">
        <v>-12784</v>
      </c>
      <c r="BV8" s="72">
        <v>37773</v>
      </c>
      <c r="BW8" s="72">
        <v>33351</v>
      </c>
      <c r="BX8" s="72">
        <v>18755</v>
      </c>
      <c r="BY8" s="72">
        <v>16100</v>
      </c>
      <c r="BZ8" s="72">
        <v>4993</v>
      </c>
      <c r="CA8" s="70">
        <v>3932</v>
      </c>
      <c r="CB8" s="71" t="s">
        <v>128</v>
      </c>
      <c r="CC8" s="71" t="s">
        <v>128</v>
      </c>
      <c r="CD8" s="71" t="s">
        <v>128</v>
      </c>
      <c r="CE8" s="71" t="s">
        <v>128</v>
      </c>
      <c r="CF8" s="71" t="s">
        <v>128</v>
      </c>
      <c r="CG8" s="71" t="s">
        <v>128</v>
      </c>
      <c r="CH8" s="71" t="s">
        <v>128</v>
      </c>
      <c r="CI8" s="71" t="s">
        <v>128</v>
      </c>
      <c r="CJ8" s="71" t="s">
        <v>128</v>
      </c>
      <c r="CK8" s="71" t="s">
        <v>128</v>
      </c>
      <c r="CL8" s="68" t="s">
        <v>128</v>
      </c>
      <c r="CM8" s="70">
        <v>0</v>
      </c>
      <c r="CN8" s="70">
        <v>18000</v>
      </c>
      <c r="CO8" s="71" t="s">
        <v>128</v>
      </c>
      <c r="CP8" s="71" t="s">
        <v>128</v>
      </c>
      <c r="CQ8" s="71" t="s">
        <v>128</v>
      </c>
      <c r="CR8" s="71" t="s">
        <v>128</v>
      </c>
      <c r="CS8" s="71" t="s">
        <v>128</v>
      </c>
      <c r="CT8" s="71" t="s">
        <v>128</v>
      </c>
      <c r="CU8" s="71" t="s">
        <v>128</v>
      </c>
      <c r="CV8" s="71" t="s">
        <v>128</v>
      </c>
      <c r="CW8" s="71" t="s">
        <v>128</v>
      </c>
      <c r="CX8" s="71" t="s">
        <v>128</v>
      </c>
      <c r="CY8" s="68" t="s">
        <v>128</v>
      </c>
      <c r="CZ8" s="71">
        <v>13.2</v>
      </c>
      <c r="DA8" s="71">
        <v>13.8</v>
      </c>
      <c r="DB8" s="71">
        <v>92.9</v>
      </c>
      <c r="DC8" s="71">
        <v>179.3</v>
      </c>
      <c r="DD8" s="71">
        <v>240.9</v>
      </c>
      <c r="DE8" s="71">
        <v>320.39999999999998</v>
      </c>
      <c r="DF8" s="71">
        <v>243</v>
      </c>
      <c r="DG8" s="71">
        <v>193.1</v>
      </c>
      <c r="DH8" s="71">
        <v>163.69999999999999</v>
      </c>
      <c r="DI8" s="71">
        <v>117.8</v>
      </c>
      <c r="DJ8" s="68">
        <v>183.4</v>
      </c>
      <c r="DK8" s="71">
        <v>193.5</v>
      </c>
      <c r="DL8" s="71">
        <v>171.5</v>
      </c>
      <c r="DM8" s="71">
        <v>185</v>
      </c>
      <c r="DN8" s="71">
        <v>323.5</v>
      </c>
      <c r="DO8" s="71">
        <v>195.1</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yuta2441</cp:lastModifiedBy>
  <cp:lastPrinted>2022-01-17T01:28:35Z</cp:lastPrinted>
  <dcterms:created xsi:type="dcterms:W3CDTF">2021-12-17T06:06:20Z</dcterms:created>
  <dcterms:modified xsi:type="dcterms:W3CDTF">2022-01-17T01:34:42Z</dcterms:modified>
  <cp:category/>
</cp:coreProperties>
</file>