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z101070\Desktop\20220106【期限0127】公営企業に係る経営比較分析表（令和２年度決算）の分析等について\担当課作成分\"/>
    </mc:Choice>
  </mc:AlternateContent>
  <xr:revisionPtr revIDLastSave="0" documentId="13_ncr:1_{884A9A12-672E-4FB8-9D46-67C4C9FAFC65}" xr6:coauthVersionLast="36" xr6:coauthVersionMax="36" xr10:uidLastSave="{00000000-0000-0000-0000-000000000000}"/>
  <workbookProtection workbookAlgorithmName="SHA-512" workbookHashValue="fru2YFo2aFSG8YsArIc+IzReUQMFO59qP6g6A+U/maPpskDjuDYOoSris5Cc0oqfkS33HGgpEppfQLgBdkD79w==" workbookSaltValue="VLjb+SI0a38/SuQZD1A+BQ=="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<sst xmlns="http://schemas.openxmlformats.org/spreadsheetml/2006/main" count="236" uniqueCount="120">
  <si>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</si>
  <si>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</si>
  <si>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</si>
  <si>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</si>
  <si>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</si>
  <si>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</si>
  <si>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</si>
  <si>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</si>
  <si>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</si>
  <si>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</si>
  <si>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</si>
  <si>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</si>
  <si>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</si>
  <si>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</si>
  <si>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</si>
  <si>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</si>
  <si>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</si>
  <si>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</si>
  <si>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</si>
  <si>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</si>
  <si>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</si>
  <si>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</si>
  <si>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</si>
  <si>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</si>
  <si>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</si>
  <si>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</si>
  <si>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</si>
  <si>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</si>
  <si>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</si>
  <si>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</si>
  <si>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</si>
  <si>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</si>
  <si>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</si>
  <si>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</si>
  <si>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</si>
  <si>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</si>
  <si>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</si>
  <si>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</si>
  <si>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</si>
  <si>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</si>
  <si>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</si>
  <si>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</si>
  <si>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</si>
  <si>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</si>
  <si>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</si>
  <si>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</si>
  <si>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</si>
  <si>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</si>
  <si>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</si>
  <si>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</si>
  <si>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</si>
  <si>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</si>
  <si>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</si>
  <si>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</si>
  <si>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</si>
  <si>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</si>
  <si>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</si>
  <si>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</si>
  <si>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</si>
  <si>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</si>
  <si>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</si>
  <si>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</si>
  <si>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</si>
  <si>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</si>
  <si>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</si>
  <si>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</si>
  <si>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</si>
  <si>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</si>
  <si>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</si>
  <si>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</si>
  <si>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</si>
  <si>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</si>
  <si>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</si>
  <si>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</si>
  <si>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</si>
  <si>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</si>
  <si>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</si>
  <si>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</si>
  <si>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</si>
  <si>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</si>
  <si>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</si>
  <si>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</si>
  <si>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</si>
  <si>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</si>
  <si>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</si>
  <si>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</si>
  <si>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</si>
  <si>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</si>
  <si>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</si>
  <si>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</si>
  <si>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</si>
  <si>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</si>
  <si>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</si>
  <si>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</si>
  <si>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</si>
  <si>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</si>
  <si>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</si>
  <si>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</si>
  <si>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</si>
  <si>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</si>
  <si>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</si>
  <si>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</si>
  <si>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</si>
  <si>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</si>
  <si>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</si>
  <si>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</si>
  <si>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</si>
  <si>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</si>
  <si>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</si>
  <si>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</si>
  <si>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</si>
  <si>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</si>
  <si>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</si>
  <si>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</si>
  <si>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</si>
  <si>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</si>
  <si>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</si>
  <si>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管渠については、下水道事業開始以後、耐用年数を迎えておらず、これまで緊急的に更新する必要性がなかったため、管渠改善率が0で推移している。
　しかし、大半が耐用年数を経過している処理施設の機械・電気設備の老朽化が特に目立ってきているため、今後、機能強化事業による施設更新の検討・実施を行うとともに、他の処理区との統廃合事業を着実に進め、年度毎の事業費の平準化を図りながら計画的な事業実施を行っていく必要がある。</t>
    <rPh sb="139" eb="141">
      <t>ジッシ</t>
    </rPh>
    <phoneticPr fontId="4"/>
  </si>
  <si>
    <t>　今後、維持管理費の更なる抑制を図ることは当然ながら、人口減少による料金収入の減少、老朽化施設の更新費用の増大等に対応していくためには、運営審議会の答申に沿った料金の見直し等の対策を進めていくことが必要である。
　また、効率的な施設運営を行っていくためには、公共下水道を含めた下水道事業全体としての処理区統合ついても検討・実施を進めていかなければならない。
　管渠については、まだ耐用年数に達しているものがないものの、車道部のマンホール蓋については耐用年数を経過し随所で経年劣化が見られるため、早期に更新事業を実施していく必要がある。処理施設の機械・電気設備については、計画的に更新を行い、事業費の平準化を行いながら健全な事業経営へ向けた努力を行っていきたい。</t>
    <rPh sb="161" eb="163">
      <t>ジッシ</t>
    </rPh>
    <phoneticPr fontId="4"/>
  </si>
  <si>
    <t>●収益的収支比率は、これまで年々改善しており、大規模修繕が建設改良費へ振り替わったこと、人件費が減少したこと等が要因である。維持管理費については、これまでに実施した処理区の統廃合や維持管理の効率化等により縮減することができているが、料金収入については人口減少の影響等により増加する要素がない状況にある。今後は、支払利息・地方債償還金が減少していくものの、処理施設の統廃合等により維持管理費の抑制を図り、収益的収支比率の改善につなげたい。また、人口減少による減収が予想されるため、令和元年度上下水道運営審議会の答申に基づき、料金の引上げを着実に実施する必要がある。●企業債残高対事業規模比率は、地方債残高に対する一般会計等負担額がほぼ100％で料金収入負担分が僅であるため、事業規模の面からみて健全な状況であるといえる。今後、地方債残高は着実に減少していくものの、人口減少による料金収入の減少が見込まれることから、健全性を維持するためにも、他の下水道事業と同様に料金の引上げを行う必要がある。●経費回収率は、近年ある程度の水準で推移しており、R2は0.45ポイント増加した。維持管理経費等が減少したことが要因であると考えられる。類似団体と比較してR2で5.2％上回っているものの、施設の統廃合等による維持管理費の抑制、料金の見直し等により、健全性の向上を図っていきたい。●汚水処理原価は、近年改善傾向にあるものの、R2は前年度とほぼ同水準で類似団体と比較して16.96円上回っている。今後、さらに有収水量の減少が進むことが予想されるため、処理施設の統廃合を含めたさらなる維持管理費の抑制を図っていく必要がある。●施設利用率については、類似団体を4.40％上回っており、施設の効率性は比較的高いと言える。しかし、水洗化率が既に高い水準であることから、処理施設の統廃合を推進し、施設の効率性をさらに高める必要がある。</t>
    <rPh sb="16" eb="18">
      <t>カイゼン</t>
    </rPh>
    <rPh sb="136" eb="138">
      <t>ゾウカ</t>
    </rPh>
    <rPh sb="140" eb="142">
      <t>ヨウソ</t>
    </rPh>
    <rPh sb="145" eb="147">
      <t>ジョウキョウ</t>
    </rPh>
    <rPh sb="329" eb="330">
      <t>ワズ</t>
    </rPh>
    <rPh sb="457" eb="459">
      <t>テイド</t>
    </rPh>
    <rPh sb="460" eb="462">
      <t>スイジュン</t>
    </rPh>
    <rPh sb="463" eb="465">
      <t>スイイ</t>
    </rPh>
    <rPh sb="481" eb="483">
      <t>ゾウカ</t>
    </rPh>
    <rPh sb="486" eb="488">
      <t>イジ</t>
    </rPh>
    <rPh sb="488" eb="490">
      <t>カンリ</t>
    </rPh>
    <rPh sb="492" eb="493">
      <t>トウ</t>
    </rPh>
    <rPh sb="494" eb="496">
      <t>ゲンショウ</t>
    </rPh>
    <rPh sb="593" eb="595">
      <t>キンネン</t>
    </rPh>
    <rPh sb="615" eb="618">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</si>
</sst>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F7-453D-B474-46F118F6D9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1F7-453D-B474-46F118F6D9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63.26</c:v>
                </c:pt>
                <c:pt idx="1">
                  <c:v>63.44</c:v>
                </c:pt>
                <c:pt idx="2">
                  <c:v>61.92</c:v>
                </c:pt>
                <c:pt idx="3">
                  <c:v>59.23</c:v>
                </c:pt>
                <c:pt idx="4">
                  <c:v>59.23</c:v>
                </c:pt>
              </c:numCache>
            </c:numRef>
          </c:val>
          <c:extLst>
            <c:ext xmlns:c16="http://schemas.microsoft.com/office/drawing/2014/chart" uri="{C3380CC4-5D6E-409C-BE32-E72D297353CC}">
              <c16:uniqueId val="{00000000-71B5-4A22-91C8-836BBFA9B1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1B5-4A22-91C8-836BBFA9B1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92.57</c:v>
                </c:pt>
                <c:pt idx="1">
                  <c:v>92.46</c:v>
                </c:pt>
                <c:pt idx="2">
                  <c:v>92.76</c:v>
                </c:pt>
                <c:pt idx="3">
                  <c:v>93.05</c:v>
                </c:pt>
                <c:pt idx="4">
                  <c:v>92.77</c:v>
                </c:pt>
              </c:numCache>
            </c:numRef>
          </c:val>
          <c:extLst>
            <c:ext xmlns:c16="http://schemas.microsoft.com/office/drawing/2014/chart" uri="{C3380CC4-5D6E-409C-BE32-E72D297353CC}">
              <c16:uniqueId val="{00000000-1AF2-44CB-B57D-A90DA62049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AF2-44CB-B57D-A90DA62049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68.11</c:v>
                </c:pt>
                <c:pt idx="1">
                  <c:v>69.3</c:v>
                </c:pt>
                <c:pt idx="2">
                  <c:v>72.510000000000005</c:v>
                </c:pt>
                <c:pt idx="3">
                  <c:v>70.81</c:v>
                </c:pt>
                <c:pt idx="4">
                  <c:v>72.900000000000006</c:v>
                </c:pt>
              </c:numCache>
            </c:numRef>
          </c:val>
          <c:extLst>
            <c:ext xmlns:c16="http://schemas.microsoft.com/office/drawing/2014/chart" uri="{C3380CC4-5D6E-409C-BE32-E72D297353CC}">
              <c16:uniqueId val="{00000000-854F-4ACB-B46F-EA14493B0A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F-4ACB-B46F-EA14493B0A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8-4CE2-9EC7-844EE4223F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8-4CE2-9EC7-844EE4223F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C-4976-99A5-7BD9121992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C-4976-99A5-7BD9121992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B-423E-9617-E11EC989BC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B-423E-9617-E11EC989BC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BA-4038-A0FE-39040ADDC5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BA-4038-A0FE-39040ADDC5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1513.47</c:v>
                </c:pt>
                <c:pt idx="1">
                  <c:v>1284.32</c:v>
                </c:pt>
                <c:pt idx="2" formatCode="#,##0.00;&quot;△&quot;#,##0.00">
                  <c:v>0</c:v>
                </c:pt>
                <c:pt idx="3">
                  <c:v>14.09</c:v>
                </c:pt>
                <c:pt idx="4">
                  <c:v>8.86</c:v>
                </c:pt>
              </c:numCache>
            </c:numRef>
          </c:val>
          <c:extLst>
            <c:ext xmlns:c16="http://schemas.microsoft.com/office/drawing/2014/chart" uri="{C3380CC4-5D6E-409C-BE32-E72D297353CC}">
              <c16:uniqueId val="{00000000-811D-4379-AAE8-55508BB505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11D-4379-AAE8-55508BB505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37.17</c:v>
                </c:pt>
                <c:pt idx="1">
                  <c:v>66.25</c:v>
                </c:pt>
                <c:pt idx="2">
                  <c:v>59.17</c:v>
                </c:pt>
                <c:pt idx="3">
                  <c:v>61.83</c:v>
                </c:pt>
                <c:pt idx="4">
                  <c:v>62.28</c:v>
                </c:pt>
              </c:numCache>
            </c:numRef>
          </c:val>
          <c:extLst>
            <c:ext xmlns:c16="http://schemas.microsoft.com/office/drawing/2014/chart" uri="{C3380CC4-5D6E-409C-BE32-E72D297353CC}">
              <c16:uniqueId val="{00000000-B053-49D7-A964-0A5F66C3FE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053-49D7-A964-0A5F66C3FE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465.45</c:v>
                </c:pt>
                <c:pt idx="1">
                  <c:v>259.04000000000002</c:v>
                </c:pt>
                <c:pt idx="2">
                  <c:v>295.44</c:v>
                </c:pt>
                <c:pt idx="3">
                  <c:v>297.47000000000003</c:v>
                </c:pt>
                <c:pt idx="4">
                  <c:v>291.95</c:v>
                </c:pt>
              </c:numCache>
            </c:numRef>
          </c:val>
          <c:extLst>
            <c:ext xmlns:c16="http://schemas.microsoft.com/office/drawing/2014/chart" uri="{C3380CC4-5D6E-409C-BE32-E72D297353CC}">
              <c16:uniqueId val="{00000000-CF79-4D98-A844-16283B624B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F79-4D98-A844-16283B624B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16711</v>
      </c>
      <c r="AM8" s="75"/>
      <c r="AN8" s="75"/>
      <c r="AO8" s="75"/>
      <c r="AP8" s="75"/>
      <c r="AQ8" s="75"/>
      <c r="AR8" s="75"/>
      <c r="AS8" s="75"/>
      <c r="AT8" s="74">
        <f>データ!T6</f>
        <v>206.71</v>
      </c>
      <c r="AU8" s="74"/>
      <c r="AV8" s="74"/>
      <c r="AW8" s="74"/>
      <c r="AX8" s="74"/>
      <c r="AY8" s="74"/>
      <c r="AZ8" s="74"/>
      <c r="BA8" s="74"/>
      <c r="BB8" s="74">
        <f>データ!U6</f>
        <v>80.84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57.46</v>
      </c>
      <c r="Q10" s="74"/>
      <c r="R10" s="74"/>
      <c r="S10" s="74"/>
      <c r="T10" s="74"/>
      <c r="U10" s="74"/>
      <c r="V10" s="74"/>
      <c r="W10" s="74">
        <f>データ!Q6</f>
        <v>90</v>
      </c>
      <c r="X10" s="74"/>
      <c r="Y10" s="74"/>
      <c r="Z10" s="74"/>
      <c r="AA10" s="74"/>
      <c r="AB10" s="74"/>
      <c r="AC10" s="74"/>
      <c r="AD10" s="75">
        <f>データ!R6</f>
        <v>3685</v>
      </c>
      <c r="AE10" s="75"/>
      <c r="AF10" s="75"/>
      <c r="AG10" s="75"/>
      <c r="AH10" s="75"/>
      <c r="AI10" s="75"/>
      <c r="AJ10" s="75"/>
      <c r="AK10" s="2"/>
      <c r="AL10" s="75">
        <f>データ!V6</f>
        <v>9559</v>
      </c>
      <c r="AM10" s="75"/>
      <c r="AN10" s="75"/>
      <c r="AO10" s="75"/>
      <c r="AP10" s="75"/>
      <c r="AQ10" s="75"/>
      <c r="AR10" s="75"/>
      <c r="AS10" s="75"/>
      <c r="AT10" s="74">
        <f>データ!W6</f>
        <v>12.41</v>
      </c>
      <c r="AU10" s="74"/>
      <c r="AV10" s="74"/>
      <c r="AW10" s="74"/>
      <c r="AX10" s="74"/>
      <c r="AY10" s="74"/>
      <c r="AZ10" s="74"/>
      <c r="BA10" s="74"/>
      <c r="BB10" s="74">
        <f>データ!X6</f>
        <v>770.27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Sq8t5tEUcg5Ykn+uUXDIS5FglM4eMgmcmpdzTY3/RFPGt2BUKCz1aAV5ym8+KPvIKKN22qS/m2jPKF2Edgz5wQ==" saltValue="Odt8XuT42fu6XFNcXdVx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313297</v>
      </c>
      <c r="D6" s="33">
        <f t="shared" si="3"/>
        <v>47</v>
      </c>
      <c r="E6" s="33">
        <f t="shared" si="3"/>
        <v>17</v>
      </c>
      <c r="F6" s="33">
        <f t="shared" si="3"/>
        <v>5</v>
      </c>
      <c r="G6" s="33">
        <f t="shared" si="3"/>
        <v>0</v>
      </c>
      <c r="H6" s="33" t="str">
        <f t="shared" si="3"/>
        <v>鳥取県　八頭町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57.46</v>
      </c>
      <c r="Q6" s="34">
        <f t="shared" si="3"/>
        <v>90</v>
      </c>
      <c r="R6" s="34">
        <f t="shared" si="3"/>
        <v>3685</v>
      </c>
      <c r="S6" s="34">
        <f t="shared" si="3"/>
        <v>16711</v>
      </c>
      <c r="T6" s="34">
        <f t="shared" si="3"/>
        <v>206.71</v>
      </c>
      <c r="U6" s="34">
        <f t="shared" si="3"/>
        <v>80.84</v>
      </c>
      <c r="V6" s="34">
        <f t="shared" si="3"/>
        <v>9559</v>
      </c>
      <c r="W6" s="34">
        <f t="shared" si="3"/>
        <v>12.41</v>
      </c>
      <c r="X6" s="34">
        <f t="shared" si="3"/>
        <v>770.27</v>
      </c>
      <c r="Y6" s="35">
        <f>IF(Y7="",NA(),Y7)</f>
        <v>68.11</v>
      </c>
      <c r="Z6" s="35">
        <f t="shared" ref="Z6:AH6" si="4">IF(Z7="",NA(),Z7)</f>
        <v>69.3</v>
      </c>
      <c r="AA6" s="35">
        <f t="shared" si="4"/>
        <v>72.510000000000005</v>
      </c>
      <c r="AB6" s="35">
        <f t="shared" si="4"/>
        <v>70.81</v>
      </c>
      <c r="AC6" s="35">
        <f t="shared" si="4"/>
        <v>72.900000000000006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1513.47</v>
      </c>
      <c r="BG6" s="35">
        <f t="shared" ref="BG6:BO6" si="7">IF(BG7="",NA(),BG7)</f>
        <v>1284.32</v>
      </c>
      <c r="BH6" s="34">
        <f t="shared" si="7"/>
        <v>0</v>
      </c>
      <c r="BI6" s="35">
        <f t="shared" si="7"/>
        <v>14.09</v>
      </c>
      <c r="BJ6" s="35">
        <f t="shared" si="7"/>
        <v>8.86</v>
      </c>
      <c r="BK6" s="35">
        <f t="shared" si="7"/>
        <v>974.93</v>
      </c>
      <c r="BL6" s="35">
        <f t="shared" si="7"/>
        <v>855.8</v>
      </c>
      <c r="BM6" s="35">
        <f t="shared" si="7"/>
        <v>789.46</v>
      </c>
      <c r="BN6" s="35">
        <f t="shared" si="7"/>
        <v>826.83</v>
      </c>
      <c r="BO6" s="35">
        <f t="shared" si="7"/>
        <v>867.83</v>
      </c>
      <c r="BP6" s="34" t="str">
        <f>IF(BP7="","",IF(BP7="-","【-】","【"&amp;SUBSTITUTE(TEXT(BP7,"#,##0.00"),"-","△")&amp;"】"))</f>
        <v>【832.52】</v>
      </c>
      <c r="BQ6" s="35">
        <f>IF(BQ7="",NA(),BQ7)</f>
        <v>37.17</v>
      </c>
      <c r="BR6" s="35">
        <f t="shared" ref="BR6:BZ6" si="8">IF(BR7="",NA(),BR7)</f>
        <v>66.25</v>
      </c>
      <c r="BS6" s="35">
        <f t="shared" si="8"/>
        <v>59.17</v>
      </c>
      <c r="BT6" s="35">
        <f t="shared" si="8"/>
        <v>61.83</v>
      </c>
      <c r="BU6" s="35">
        <f t="shared" si="8"/>
        <v>62.28</v>
      </c>
      <c r="BV6" s="35">
        <f t="shared" si="8"/>
        <v>55.32</v>
      </c>
      <c r="BW6" s="35">
        <f t="shared" si="8"/>
        <v>59.8</v>
      </c>
      <c r="BX6" s="35">
        <f t="shared" si="8"/>
        <v>57.77</v>
      </c>
      <c r="BY6" s="35">
        <f t="shared" si="8"/>
        <v>57.31</v>
      </c>
      <c r="BZ6" s="35">
        <f t="shared" si="8"/>
        <v>57.08</v>
      </c>
      <c r="CA6" s="34" t="str">
        <f>IF(CA7="","",IF(CA7="-","【-】","【"&amp;SUBSTITUTE(TEXT(CA7,"#,##0.00"),"-","△")&amp;"】"))</f>
        <v>【60.94】</v>
      </c>
      <c r="CB6" s="35">
        <f>IF(CB7="",NA(),CB7)</f>
        <v>465.45</v>
      </c>
      <c r="CC6" s="35">
        <f t="shared" ref="CC6:CK6" si="9">IF(CC7="",NA(),CC7)</f>
        <v>259.04000000000002</v>
      </c>
      <c r="CD6" s="35">
        <f t="shared" si="9"/>
        <v>295.44</v>
      </c>
      <c r="CE6" s="35">
        <f t="shared" si="9"/>
        <v>297.47000000000003</v>
      </c>
      <c r="CF6" s="35">
        <f t="shared" si="9"/>
        <v>291.95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63.26</v>
      </c>
      <c r="CN6" s="35">
        <f t="shared" ref="CN6:CV6" si="10">IF(CN7="",NA(),CN7)</f>
        <v>63.44</v>
      </c>
      <c r="CO6" s="35">
        <f t="shared" si="10"/>
        <v>61.92</v>
      </c>
      <c r="CP6" s="35">
        <f t="shared" si="10"/>
        <v>59.23</v>
      </c>
      <c r="CQ6" s="35">
        <f t="shared" si="10"/>
        <v>59.23</v>
      </c>
      <c r="CR6" s="35">
        <f t="shared" si="10"/>
        <v>60.65</v>
      </c>
      <c r="CS6" s="35">
        <f t="shared" si="10"/>
        <v>51.75</v>
      </c>
      <c r="CT6" s="35">
        <f t="shared" si="10"/>
        <v>50.68</v>
      </c>
      <c r="CU6" s="35">
        <f t="shared" si="10"/>
        <v>50.14</v>
      </c>
      <c r="CV6" s="35">
        <f t="shared" si="10"/>
        <v>54.83</v>
      </c>
      <c r="CW6" s="34" t="str">
        <f>IF(CW7="","",IF(CW7="-","【-】","【"&amp;SUBSTITUTE(TEXT(CW7,"#,##0.00"),"-","△")&amp;"】"))</f>
        <v>【54.84】</v>
      </c>
      <c r="CX6" s="35">
        <f>IF(CX7="",NA(),CX7)</f>
        <v>92.57</v>
      </c>
      <c r="CY6" s="35">
        <f t="shared" ref="CY6:DG6" si="11">IF(CY7="",NA(),CY7)</f>
        <v>92.46</v>
      </c>
      <c r="CZ6" s="35">
        <f t="shared" si="11"/>
        <v>92.76</v>
      </c>
      <c r="DA6" s="35">
        <f t="shared" si="11"/>
        <v>93.05</v>
      </c>
      <c r="DB6" s="35">
        <f t="shared" si="11"/>
        <v>92.77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313297</v>
      </c>
      <c r="D7" s="37">
        <v>47</v>
      </c>
      <c r="E7" s="37">
        <v>17</v>
      </c>
      <c r="F7" s="37">
        <v>5</v>
      </c>
      <c r="G7" s="37">
        <v>0</v>
      </c>
      <c r="H7" s="37" t="s">
        <v>98</v>
      </c>
      <c r="I7" s="37" t="s">
        <v>99</v>
      </c>
      <c r="J7" s="37" t="s">
        <v>100</v>
      </c>
      <c r="K7" s="37" t="s">
        <v>101</v>
      </c>
      <c r="L7" s="37" t="s">
        <v>102</v>
      </c>
      <c r="M7" s="37" t="s">
        <v>103</v>
      </c>
      <c r="N7" s="38" t="s">
        <v>104</v>
      </c>
      <c r="O7" s="38" t="s">
        <v>105</v>
      </c>
      <c r="P7" s="38">
        <v>57.46</v>
      </c>
      <c r="Q7" s="38">
        <v>90</v>
      </c>
      <c r="R7" s="38">
        <v>3685</v>
      </c>
      <c r="S7" s="38">
        <v>16711</v>
      </c>
      <c r="T7" s="38">
        <v>206.71</v>
      </c>
      <c r="U7" s="38">
        <v>80.84</v>
      </c>
      <c r="V7" s="38">
        <v>9559</v>
      </c>
      <c r="W7" s="38">
        <v>12.41</v>
      </c>
      <c r="X7" s="38">
        <v>770.27</v>
      </c>
      <c r="Y7" s="38">
        <v>68.11</v>
      </c>
      <c r="Z7" s="38">
        <v>69.3</v>
      </c>
      <c r="AA7" s="38">
        <v>72.510000000000005</v>
      </c>
      <c r="AB7" s="38">
        <v>70.81</v>
      </c>
      <c r="AC7" s="38">
        <v>72.900000000000006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1513.47</v>
      </c>
      <c r="BG7" s="38">
        <v>1284.32</v>
      </c>
      <c r="BH7" s="38">
        <v>0</v>
      </c>
      <c r="BI7" s="38">
        <v>14.09</v>
      </c>
      <c r="BJ7" s="38">
        <v>8.86</v>
      </c>
      <c r="BK7" s="38">
        <v>974.93</v>
      </c>
      <c r="BL7" s="38">
        <v>855.8</v>
      </c>
      <c r="BM7" s="38">
        <v>789.46</v>
      </c>
      <c r="BN7" s="38">
        <v>826.83</v>
      </c>
      <c r="BO7" s="38">
        <v>867.83</v>
      </c>
      <c r="BP7" s="38">
        <v>832.52</v>
      </c>
      <c r="BQ7" s="38">
        <v>37.17</v>
      </c>
      <c r="BR7" s="38">
        <v>66.25</v>
      </c>
      <c r="BS7" s="38">
        <v>59.17</v>
      </c>
      <c r="BT7" s="38">
        <v>61.83</v>
      </c>
      <c r="BU7" s="38">
        <v>62.28</v>
      </c>
      <c r="BV7" s="38">
        <v>55.32</v>
      </c>
      <c r="BW7" s="38">
        <v>59.8</v>
      </c>
      <c r="BX7" s="38">
        <v>57.77</v>
      </c>
      <c r="BY7" s="38">
        <v>57.31</v>
      </c>
      <c r="BZ7" s="38">
        <v>57.08</v>
      </c>
      <c r="CA7" s="38">
        <v>60.94</v>
      </c>
      <c r="CB7" s="38">
        <v>465.45</v>
      </c>
      <c r="CC7" s="38">
        <v>259.04000000000002</v>
      </c>
      <c r="CD7" s="38">
        <v>295.44</v>
      </c>
      <c r="CE7" s="38">
        <v>297.47000000000003</v>
      </c>
      <c r="CF7" s="38">
        <v>291.95</v>
      </c>
      <c r="CG7" s="38">
        <v>283.17</v>
      </c>
      <c r="CH7" s="38">
        <v>263.76</v>
      </c>
      <c r="CI7" s="38">
        <v>274.35000000000002</v>
      </c>
      <c r="CJ7" s="38">
        <v>273.52</v>
      </c>
      <c r="CK7" s="38">
        <v>274.99</v>
      </c>
      <c r="CL7" s="38">
        <v>253.04</v>
      </c>
      <c r="CM7" s="38">
        <v>63.26</v>
      </c>
      <c r="CN7" s="38">
        <v>63.44</v>
      </c>
      <c r="CO7" s="38">
        <v>61.92</v>
      </c>
      <c r="CP7" s="38">
        <v>59.23</v>
      </c>
      <c r="CQ7" s="38">
        <v>59.23</v>
      </c>
      <c r="CR7" s="38">
        <v>60.65</v>
      </c>
      <c r="CS7" s="38">
        <v>51.75</v>
      </c>
      <c r="CT7" s="38">
        <v>50.68</v>
      </c>
      <c r="CU7" s="38">
        <v>50.14</v>
      </c>
      <c r="CV7" s="38">
        <v>54.83</v>
      </c>
      <c r="CW7" s="38">
        <v>54.84</v>
      </c>
      <c r="CX7" s="38">
        <v>92.57</v>
      </c>
      <c r="CY7" s="38">
        <v>92.46</v>
      </c>
      <c r="CZ7" s="38">
        <v>92.76</v>
      </c>
      <c r="DA7" s="38">
        <v>93.05</v>
      </c>
      <c r="DB7" s="38">
        <v>92.77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2021-12-03T08:00:36Z</dcterms:created>
  <dcterms:modified xsi:type="dcterms:W3CDTF">2022-01-16T23:50:53Z</dcterms:modified>
  <cp:category/>
</cp:coreProperties>
</file>