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1hZ0N0D+l/fLclAiNZ4JAKs/ajJifgyMioUoOjomPiarqDf/MLHsawumxnllf2yoYbdWWWTaNJhJ3qVOPilg==" workbookSaltValue="KhHQN6/Izj91PA1t8u8Rn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<sst xmlns="http://schemas.openxmlformats.org/spreadsheetml/2006/main" count="233" uniqueCount="117">
  <si>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</si>
  <si>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</si>
  <si>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</si>
  <si>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</si>
  <si>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</si>
  <si>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</si>
  <si>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</si>
  <si>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</si>
  <si>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</si>
  <si>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</si>
  <si>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</si>
  <si>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</si>
  <si>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</si>
  <si>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</si>
  <si>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</si>
  <si>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</si>
  <si>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</si>
  <si>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</si>
  <si>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</si>
  <si>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</si>
  <si>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</si>
  <si>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</si>
  <si>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</si>
  <si>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</si>
  <si>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</si>
  <si>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</si>
  <si>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</si>
  <si>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</si>
  <si>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</si>
  <si>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</si>
  <si>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</si>
  <si>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</si>
  <si>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</si>
  <si>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</si>
  <si>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</si>
  <si>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</si>
  <si>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</si>
  <si>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</si>
  <si>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</si>
  <si>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</si>
  <si>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</si>
  <si>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</si>
  <si>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</si>
  <si>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</si>
  <si>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</si>
  <si>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</si>
  <si>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</si>
  <si>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</si>
  <si>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</si>
  <si>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</si>
  <si>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</si>
  <si>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</si>
  <si>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</si>
  <si>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</si>
  <si>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</si>
  <si>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</si>
  <si>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</si>
  <si>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</si>
  <si>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</si>
  <si>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</si>
  <si>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</si>
  <si>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</si>
  <si>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</si>
  <si>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</si>
  <si>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</si>
  <si>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</si>
  <si>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</si>
  <si>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</si>
  <si>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</si>
  <si>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</si>
  <si>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</si>
  <si>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</si>
  <si>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</si>
  <si>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</si>
  <si>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</si>
  <si>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</si>
  <si>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</si>
  <si>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</si>
  <si>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</si>
  <si>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</si>
  <si>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</si>
  <si>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</si>
  <si>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</si>
  <si>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</si>
  <si>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</si>
  <si>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</si>
  <si>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</si>
  <si>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</si>
  <si>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</si>
  <si>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</si>
  <si>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</si>
  <si>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</si>
  <si>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</si>
  <si>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</si>
  <si>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</si>
  <si>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</si>
  <si>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</si>
  <si>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</si>
  <si>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</si>
  <si>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</si>
  <si>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</si>
  <si>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</si>
  <si>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</si>
  <si>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</si>
  <si>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</si>
  <si>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</si>
  <si>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</si>
  <si>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</si>
  <si>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</si>
  <si>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</si>
  <si>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</si>
  <si>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</si>
  <si>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</si>
  <si>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</si>
  <si>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年次的に施設全般の整備を実施しており、近年では各配水施設への異常通報装置の設置を進めるほか、老朽度を勘案しながら管路更新を進めています。
　なお施設更新には有利な過疎債を活用し、後年度の財政負担の軽減にも繋げていきます。</t>
    <rPh sb="1" eb="3">
      <t>ネンジ</t>
    </rPh>
    <rPh sb="3" eb="4">
      <t>テキ</t>
    </rPh>
    <rPh sb="5" eb="7">
      <t>シセツ</t>
    </rPh>
    <rPh sb="7" eb="9">
      <t>ゼンパン</t>
    </rPh>
    <rPh sb="10" eb="12">
      <t>セイビ</t>
    </rPh>
    <rPh sb="13" eb="15">
      <t>ジッシ</t>
    </rPh>
    <rPh sb="20" eb="22">
      <t>キンネン</t>
    </rPh>
    <rPh sb="24" eb="25">
      <t>カク</t>
    </rPh>
    <rPh sb="25" eb="27">
      <t>ハイスイ</t>
    </rPh>
    <rPh sb="27" eb="29">
      <t>シセツ</t>
    </rPh>
    <rPh sb="31" eb="33">
      <t>イジョウ</t>
    </rPh>
    <rPh sb="33" eb="35">
      <t>ツウホウ</t>
    </rPh>
    <rPh sb="35" eb="37">
      <t>ソウチ</t>
    </rPh>
    <rPh sb="38" eb="40">
      <t>セッチ</t>
    </rPh>
    <rPh sb="41" eb="42">
      <t>スス</t>
    </rPh>
    <rPh sb="47" eb="49">
      <t>ロウキュウ</t>
    </rPh>
    <rPh sb="49" eb="50">
      <t>ド</t>
    </rPh>
    <rPh sb="51" eb="53">
      <t>カンアン</t>
    </rPh>
    <rPh sb="57" eb="59">
      <t>カンロ</t>
    </rPh>
    <rPh sb="59" eb="61">
      <t>コウシン</t>
    </rPh>
    <rPh sb="62" eb="63">
      <t>スス</t>
    </rPh>
    <rPh sb="73" eb="75">
      <t>シセツ</t>
    </rPh>
    <rPh sb="75" eb="77">
      <t>コウシン</t>
    </rPh>
    <rPh sb="79" eb="81">
      <t>ユウリ</t>
    </rPh>
    <rPh sb="82" eb="84">
      <t>カソ</t>
    </rPh>
    <rPh sb="84" eb="85">
      <t>サイ</t>
    </rPh>
    <rPh sb="86" eb="88">
      <t>カツヨウ</t>
    </rPh>
    <rPh sb="90" eb="93">
      <t>コウネンド</t>
    </rPh>
    <rPh sb="94" eb="96">
      <t>ザイセイ</t>
    </rPh>
    <rPh sb="96" eb="98">
      <t>フタン</t>
    </rPh>
    <rPh sb="99" eb="101">
      <t>ケイゲン</t>
    </rPh>
    <rPh sb="103" eb="104">
      <t>ツナ</t>
    </rPh>
    <phoneticPr fontId="4"/>
  </si>
  <si>
    <t>　簡易水道事業は山間部を給水区域とするため人口減少の影響を大きく受け、給水収益（有収水量）の減少にも繋がっています。また当初整備から相当の期間が経過しており、全体的に老朽が進み漏水修理など費用も年々増加傾向にあります。
　このため①収益的収支比率や⑦施設利用率では減少基調が続き、また⑤料金回収率、⑥給水原価とも類似団体との比較では良好な数値となっているものの、料金回収率は基準となる100％を下回り給水原価でも本町の水道事業と比べ高い状態が続いています。
　令和２年度は水道事業とともに料金改定を行いましたが、引き続き経費の削減を進めることとしています。</t>
    <rPh sb="1" eb="3">
      <t>カンイ</t>
    </rPh>
    <rPh sb="3" eb="5">
      <t>スイドウ</t>
    </rPh>
    <rPh sb="5" eb="7">
      <t>ジギョウ</t>
    </rPh>
    <rPh sb="8" eb="11">
      <t>サンカンブ</t>
    </rPh>
    <rPh sb="12" eb="14">
      <t>キュウスイ</t>
    </rPh>
    <rPh sb="14" eb="16">
      <t>クイキ</t>
    </rPh>
    <rPh sb="21" eb="23">
      <t>ジンコウ</t>
    </rPh>
    <rPh sb="23" eb="25">
      <t>ゲンショウ</t>
    </rPh>
    <rPh sb="26" eb="28">
      <t>エイキョウ</t>
    </rPh>
    <rPh sb="29" eb="30">
      <t>オオ</t>
    </rPh>
    <rPh sb="32" eb="33">
      <t>ウ</t>
    </rPh>
    <rPh sb="35" eb="37">
      <t>キュウスイ</t>
    </rPh>
    <rPh sb="37" eb="39">
      <t>シュウエキ</t>
    </rPh>
    <rPh sb="40" eb="42">
      <t>ユウシュウ</t>
    </rPh>
    <rPh sb="42" eb="44">
      <t>スイリョウ</t>
    </rPh>
    <rPh sb="46" eb="48">
      <t>ゲンショウ</t>
    </rPh>
    <rPh sb="50" eb="51">
      <t>ツナ</t>
    </rPh>
    <rPh sb="60" eb="62">
      <t>トウショ</t>
    </rPh>
    <rPh sb="62" eb="64">
      <t>セイビ</t>
    </rPh>
    <rPh sb="66" eb="68">
      <t>ソウトウ</t>
    </rPh>
    <rPh sb="69" eb="71">
      <t>キカン</t>
    </rPh>
    <rPh sb="72" eb="74">
      <t>ケイカ</t>
    </rPh>
    <rPh sb="79" eb="82">
      <t>ゼンタイテキ</t>
    </rPh>
    <rPh sb="83" eb="85">
      <t>ロウキュウ</t>
    </rPh>
    <rPh sb="86" eb="87">
      <t>スス</t>
    </rPh>
    <rPh sb="88" eb="90">
      <t>ロウスイ</t>
    </rPh>
    <rPh sb="90" eb="92">
      <t>シュウリ</t>
    </rPh>
    <rPh sb="94" eb="96">
      <t>ヒヨウ</t>
    </rPh>
    <rPh sb="97" eb="99">
      <t>ネンネン</t>
    </rPh>
    <rPh sb="99" eb="101">
      <t>ゾウカ</t>
    </rPh>
    <rPh sb="101" eb="103">
      <t>ケイコウ</t>
    </rPh>
    <rPh sb="116" eb="119">
      <t>シュウエキテキ</t>
    </rPh>
    <rPh sb="119" eb="121">
      <t>シュウシ</t>
    </rPh>
    <rPh sb="121" eb="123">
      <t>ヒリツ</t>
    </rPh>
    <rPh sb="125" eb="127">
      <t>シセツ</t>
    </rPh>
    <rPh sb="127" eb="130">
      <t>リヨウリツ</t>
    </rPh>
    <rPh sb="132" eb="134">
      <t>ゲンショウ</t>
    </rPh>
    <rPh sb="134" eb="136">
      <t>キチョウ</t>
    </rPh>
    <rPh sb="137" eb="138">
      <t>ツヅ</t>
    </rPh>
    <rPh sb="143" eb="145">
      <t>リョウキン</t>
    </rPh>
    <rPh sb="145" eb="147">
      <t>カイシュウ</t>
    </rPh>
    <rPh sb="147" eb="148">
      <t>リツ</t>
    </rPh>
    <rPh sb="152" eb="154">
      <t>ゲンカ</t>
    </rPh>
    <rPh sb="158" eb="160">
      <t>ダンタイ</t>
    </rPh>
    <rPh sb="162" eb="164">
      <t>ヒカク</t>
    </rPh>
    <rPh sb="166" eb="168">
      <t>リョウコウ</t>
    </rPh>
    <rPh sb="169" eb="171">
      <t>スウチ</t>
    </rPh>
    <rPh sb="181" eb="183">
      <t>リョウキン</t>
    </rPh>
    <rPh sb="183" eb="185">
      <t>カイシュウ</t>
    </rPh>
    <rPh sb="185" eb="186">
      <t>リツ</t>
    </rPh>
    <rPh sb="187" eb="189">
      <t>キジュン</t>
    </rPh>
    <rPh sb="197" eb="199">
      <t>シタマワ</t>
    </rPh>
    <rPh sb="200" eb="202">
      <t>キュウスイ</t>
    </rPh>
    <rPh sb="202" eb="204">
      <t>ゲンカ</t>
    </rPh>
    <rPh sb="206" eb="208">
      <t>ホンチョウ</t>
    </rPh>
    <rPh sb="209" eb="211">
      <t>スイドウ</t>
    </rPh>
    <rPh sb="211" eb="213">
      <t>ジギョウ</t>
    </rPh>
    <rPh sb="214" eb="215">
      <t>クラ</t>
    </rPh>
    <rPh sb="216" eb="217">
      <t>タカ</t>
    </rPh>
    <rPh sb="218" eb="220">
      <t>ジョウタイ</t>
    </rPh>
    <rPh sb="221" eb="222">
      <t>ツヅ</t>
    </rPh>
    <rPh sb="230" eb="232">
      <t>レイワ</t>
    </rPh>
    <rPh sb="233" eb="235">
      <t>ネンド</t>
    </rPh>
    <rPh sb="236" eb="238">
      <t>スイドウ</t>
    </rPh>
    <rPh sb="238" eb="240">
      <t>ジギョウ</t>
    </rPh>
    <rPh sb="244" eb="246">
      <t>リョウキン</t>
    </rPh>
    <rPh sb="246" eb="248">
      <t>カイテイ</t>
    </rPh>
    <rPh sb="249" eb="250">
      <t>オコナ</t>
    </rPh>
    <rPh sb="256" eb="257">
      <t>ヒ</t>
    </rPh>
    <rPh sb="258" eb="259">
      <t>ツヅ</t>
    </rPh>
    <rPh sb="260" eb="262">
      <t>ケイヒ</t>
    </rPh>
    <rPh sb="263" eb="265">
      <t>サクゲン</t>
    </rPh>
    <rPh sb="266" eb="267">
      <t>スス</t>
    </rPh>
    <phoneticPr fontId="4"/>
  </si>
  <si>
    <t>　経営環境が年々厳しさを増す中で、長期的かつ安定的な経営基盤を確立することがより重要となっています。
①人口が減少傾向にある中、安定した料金収入を得るため、徴収率の向上に加え年次的な料金改定を進めます。
　改定は１期を３年度するもので、第２期となる令和５年度に向け改定内容の検討を行います。
②外部委託による維持管理費の抑制など、経費の削減を巣進めます。
③安定した水の供給を図るため、老朽施設の更新整備とともに緊急対応時の復旧体制（外部委託等）についても検討を進めます。</t>
    <rPh sb="1" eb="3">
      <t>ケイエイ</t>
    </rPh>
    <rPh sb="3" eb="5">
      <t>カンキョウ</t>
    </rPh>
    <rPh sb="6" eb="8">
      <t>ネンネン</t>
    </rPh>
    <rPh sb="8" eb="9">
      <t>キビ</t>
    </rPh>
    <rPh sb="12" eb="13">
      <t>マ</t>
    </rPh>
    <rPh sb="14" eb="15">
      <t>ナカ</t>
    </rPh>
    <rPh sb="17" eb="20">
      <t>チョウキテキ</t>
    </rPh>
    <rPh sb="22" eb="25">
      <t>アンテイテキ</t>
    </rPh>
    <rPh sb="26" eb="28">
      <t>ケイエイ</t>
    </rPh>
    <rPh sb="28" eb="30">
      <t>キバン</t>
    </rPh>
    <rPh sb="31" eb="33">
      <t>カクリツ</t>
    </rPh>
    <rPh sb="40" eb="42">
      <t>ジュウヨウ</t>
    </rPh>
    <rPh sb="53" eb="55">
      <t>ジンコウ</t>
    </rPh>
    <rPh sb="56" eb="58">
      <t>ゲンショウ</t>
    </rPh>
    <rPh sb="58" eb="60">
      <t>ケイコウ</t>
    </rPh>
    <rPh sb="63" eb="64">
      <t>ナカ</t>
    </rPh>
    <rPh sb="65" eb="67">
      <t>アンテイ</t>
    </rPh>
    <rPh sb="69" eb="71">
      <t>リョウキン</t>
    </rPh>
    <rPh sb="71" eb="73">
      <t>シュウニュウ</t>
    </rPh>
    <rPh sb="74" eb="75">
      <t>エ</t>
    </rPh>
    <rPh sb="79" eb="81">
      <t>チョウシュウ</t>
    </rPh>
    <rPh sb="81" eb="82">
      <t>リツ</t>
    </rPh>
    <rPh sb="83" eb="85">
      <t>コウジョウ</t>
    </rPh>
    <rPh sb="86" eb="87">
      <t>クワ</t>
    </rPh>
    <rPh sb="88" eb="90">
      <t>ネンジ</t>
    </rPh>
    <rPh sb="90" eb="91">
      <t>テキ</t>
    </rPh>
    <rPh sb="92" eb="94">
      <t>リョウキン</t>
    </rPh>
    <rPh sb="94" eb="96">
      <t>カイテイ</t>
    </rPh>
    <rPh sb="97" eb="98">
      <t>スス</t>
    </rPh>
    <rPh sb="104" eb="106">
      <t>カイテイ</t>
    </rPh>
    <rPh sb="149" eb="151">
      <t>ガイブ</t>
    </rPh>
    <rPh sb="151" eb="153">
      <t>イタク</t>
    </rPh>
    <rPh sb="156" eb="158">
      <t>イジ</t>
    </rPh>
    <rPh sb="158" eb="161">
      <t>カンリヒ</t>
    </rPh>
    <rPh sb="162" eb="164">
      <t>ヨクセイ</t>
    </rPh>
    <rPh sb="167" eb="169">
      <t>ケイヒ</t>
    </rPh>
    <rPh sb="170" eb="172">
      <t>サクゲン</t>
    </rPh>
    <rPh sb="173" eb="174">
      <t>ス</t>
    </rPh>
    <rPh sb="174" eb="175">
      <t>スス</t>
    </rPh>
    <rPh sb="182" eb="184">
      <t>アンテイ</t>
    </rPh>
    <rPh sb="186" eb="187">
      <t>ミズ</t>
    </rPh>
    <rPh sb="188" eb="190">
      <t>キョウキュウ</t>
    </rPh>
    <rPh sb="191" eb="192">
      <t>ハカ</t>
    </rPh>
    <rPh sb="196" eb="198">
      <t>ロウキュウ</t>
    </rPh>
    <rPh sb="198" eb="200">
      <t>シセツ</t>
    </rPh>
    <rPh sb="201" eb="203">
      <t>コウシン</t>
    </rPh>
    <rPh sb="203" eb="205">
      <t>セイビ</t>
    </rPh>
    <rPh sb="213" eb="214">
      <t>ジ</t>
    </rPh>
    <rPh sb="215" eb="217">
      <t>フッキュウ</t>
    </rPh>
    <rPh sb="217" eb="219">
      <t>タイセイ</t>
    </rPh>
    <rPh sb="220" eb="222">
      <t>ガイブ</t>
    </rPh>
    <rPh sb="222" eb="224">
      <t>イタク</t>
    </rPh>
    <rPh sb="224" eb="225">
      <t>トウ</t>
    </rPh>
    <rPh sb="231" eb="233">
      <t>ケントウ</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</si>
</sst>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1.0900000000000001</c:v>
                </c:pt>
                <c:pt idx="3" formatCode="#,##0.00;&quot;△&quot;#,##0.00;&quot;-&quot;">
                  <c:v>1.0900000000000001</c:v>
                </c:pt>
                <c:pt idx="4" formatCode="#,##0.00;&quot;△&quot;#,##0.00;&quot;-&quot;">
                  <c:v>1.0900000000000001</c:v>
                </c:pt>
              </c:numCache>
            </c:numRef>
          </c:val>
          <c:extLst xmlns:c16r2="http://schemas.microsoft.com/office/drawing/2015/06/chart">
            <c:ext xmlns:c16="http://schemas.microsoft.com/office/drawing/2014/chart" uri="{C3380CC4-5D6E-409C-BE32-E72D297353CC}">
              <c16:uniqueId val="{00000000-AF77-4868-AC96-D36639137DD0}"/>
            </c:ext>
          </c:extLst>
        </c:ser>
        <c:dLbls>
          <c:showLegendKey val="0"/>
          <c:showVal val="0"/>
          <c:showCatName val="0"/>
          <c:showSerName val="0"/>
          <c:showPercent val="0"/>
          <c:showBubbleSize val="0"/>
        </c:dLbls>
        <c:gapWidth val="150"/>
        <c:axId val="96749824"/>
        <c:axId val="967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AF77-4868-AC96-D36639137DD0}"/>
            </c:ext>
          </c:extLst>
        </c:ser>
        <c:dLbls>
          <c:showLegendKey val="0"/>
          <c:showVal val="0"/>
          <c:showCatName val="0"/>
          <c:showSerName val="0"/>
          <c:showPercent val="0"/>
          <c:showBubbleSize val="0"/>
        </c:dLbls>
        <c:marker val="1"/>
        <c:smooth val="0"/>
        <c:axId val="96749824"/>
        <c:axId val="96760192"/>
      </c:lineChart>
      <c:dateAx>
        <c:axId val="96749824"/>
        <c:scaling>
          <c:orientation val="minMax"/>
        </c:scaling>
        <c:delete val="1"/>
        <c:axPos val="b"/>
        <c:numFmt formatCode="&quot;H&quot;yy" sourceLinked="1"/>
        <c:majorTickMark val="none"/>
        <c:minorTickMark val="none"/>
        <c:tickLblPos val="none"/>
        <c:crossAx val="96760192"/>
        <c:crosses val="autoZero"/>
        <c:auto val="1"/>
        <c:lblOffset val="100"/>
        <c:baseTimeUnit val="years"/>
      </c:dateAx>
      <c:valAx>
        <c:axId val="96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54.26</c:v>
                </c:pt>
                <c:pt idx="1">
                  <c:v>50.59</c:v>
                </c:pt>
                <c:pt idx="2">
                  <c:v>48.45</c:v>
                </c:pt>
                <c:pt idx="3">
                  <c:v>46.67</c:v>
                </c:pt>
                <c:pt idx="4">
                  <c:v>48.19</c:v>
                </c:pt>
              </c:numCache>
            </c:numRef>
          </c:val>
          <c:extLst xmlns:c16r2="http://schemas.microsoft.com/office/drawing/2015/06/chart">
            <c:ext xmlns:c16="http://schemas.microsoft.com/office/drawing/2014/chart" uri="{C3380CC4-5D6E-409C-BE32-E72D297353CC}">
              <c16:uniqueId val="{00000000-FF0B-499A-99E6-98723D3D0F21}"/>
            </c:ext>
          </c:extLst>
        </c:ser>
        <c:dLbls>
          <c:showLegendKey val="0"/>
          <c:showVal val="0"/>
          <c:showCatName val="0"/>
          <c:showSerName val="0"/>
          <c:showPercent val="0"/>
          <c:showBubbleSize val="0"/>
        </c:dLbls>
        <c:gapWidth val="150"/>
        <c:axId val="97048832"/>
        <c:axId val="970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FF0B-499A-99E6-98723D3D0F21}"/>
            </c:ext>
          </c:extLst>
        </c:ser>
        <c:dLbls>
          <c:showLegendKey val="0"/>
          <c:showVal val="0"/>
          <c:showCatName val="0"/>
          <c:showSerName val="0"/>
          <c:showPercent val="0"/>
          <c:showBubbleSize val="0"/>
        </c:dLbls>
        <c:marker val="1"/>
        <c:smooth val="0"/>
        <c:axId val="97048832"/>
        <c:axId val="97055104"/>
      </c:lineChart>
      <c:dateAx>
        <c:axId val="97048832"/>
        <c:scaling>
          <c:orientation val="minMax"/>
        </c:scaling>
        <c:delete val="1"/>
        <c:axPos val="b"/>
        <c:numFmt formatCode="&quot;H&quot;yy" sourceLinked="1"/>
        <c:majorTickMark val="none"/>
        <c:minorTickMark val="none"/>
        <c:tickLblPos val="none"/>
        <c:crossAx val="97055104"/>
        <c:crosses val="autoZero"/>
        <c:auto val="1"/>
        <c:lblOffset val="100"/>
        <c:baseTimeUnit val="years"/>
      </c:dateAx>
      <c:valAx>
        <c:axId val="970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965-4CA3-A78D-3D748A933EDB}"/>
            </c:ext>
          </c:extLst>
        </c:ser>
        <c:dLbls>
          <c:showLegendKey val="0"/>
          <c:showVal val="0"/>
          <c:showCatName val="0"/>
          <c:showSerName val="0"/>
          <c:showPercent val="0"/>
          <c:showBubbleSize val="0"/>
        </c:dLbls>
        <c:gapWidth val="150"/>
        <c:axId val="97225344"/>
        <c:axId val="972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6965-4CA3-A78D-3D748A933EDB}"/>
            </c:ext>
          </c:extLst>
        </c:ser>
        <c:dLbls>
          <c:showLegendKey val="0"/>
          <c:showVal val="0"/>
          <c:showCatName val="0"/>
          <c:showSerName val="0"/>
          <c:showPercent val="0"/>
          <c:showBubbleSize val="0"/>
        </c:dLbls>
        <c:marker val="1"/>
        <c:smooth val="0"/>
        <c:axId val="97225344"/>
        <c:axId val="97235712"/>
      </c:lineChart>
      <c:dateAx>
        <c:axId val="97225344"/>
        <c:scaling>
          <c:orientation val="minMax"/>
        </c:scaling>
        <c:delete val="1"/>
        <c:axPos val="b"/>
        <c:numFmt formatCode="&quot;H&quot;yy" sourceLinked="1"/>
        <c:majorTickMark val="none"/>
        <c:minorTickMark val="none"/>
        <c:tickLblPos val="none"/>
        <c:crossAx val="97235712"/>
        <c:crosses val="autoZero"/>
        <c:auto val="1"/>
        <c:lblOffset val="100"/>
        <c:baseTimeUnit val="years"/>
      </c:dateAx>
      <c:valAx>
        <c:axId val="972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83.86</c:v>
                </c:pt>
                <c:pt idx="1">
                  <c:v>79.209999999999994</c:v>
                </c:pt>
                <c:pt idx="2">
                  <c:v>72.55</c:v>
                </c:pt>
                <c:pt idx="3">
                  <c:v>80.209999999999994</c:v>
                </c:pt>
                <c:pt idx="4">
                  <c:v>74.59</c:v>
                </c:pt>
              </c:numCache>
            </c:numRef>
          </c:val>
          <c:extLst xmlns:c16r2="http://schemas.microsoft.com/office/drawing/2015/06/chart">
            <c:ext xmlns:c16="http://schemas.microsoft.com/office/drawing/2014/chart" uri="{C3380CC4-5D6E-409C-BE32-E72D297353CC}">
              <c16:uniqueId val="{00000000-60B6-4183-BB41-FCA58FC3BC23}"/>
            </c:ext>
          </c:extLst>
        </c:ser>
        <c:dLbls>
          <c:showLegendKey val="0"/>
          <c:showVal val="0"/>
          <c:showCatName val="0"/>
          <c:showSerName val="0"/>
          <c:showPercent val="0"/>
          <c:showBubbleSize val="0"/>
        </c:dLbls>
        <c:gapWidth val="150"/>
        <c:axId val="96796032"/>
        <c:axId val="9660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60B6-4183-BB41-FCA58FC3BC23}"/>
            </c:ext>
          </c:extLst>
        </c:ser>
        <c:dLbls>
          <c:showLegendKey val="0"/>
          <c:showVal val="0"/>
          <c:showCatName val="0"/>
          <c:showSerName val="0"/>
          <c:showPercent val="0"/>
          <c:showBubbleSize val="0"/>
        </c:dLbls>
        <c:marker val="1"/>
        <c:smooth val="0"/>
        <c:axId val="96796032"/>
        <c:axId val="96609408"/>
      </c:lineChart>
      <c:dateAx>
        <c:axId val="96796032"/>
        <c:scaling>
          <c:orientation val="minMax"/>
        </c:scaling>
        <c:delete val="1"/>
        <c:axPos val="b"/>
        <c:numFmt formatCode="&quot;H&quot;yy" sourceLinked="1"/>
        <c:majorTickMark val="none"/>
        <c:minorTickMark val="none"/>
        <c:tickLblPos val="none"/>
        <c:crossAx val="96609408"/>
        <c:crosses val="autoZero"/>
        <c:auto val="1"/>
        <c:lblOffset val="100"/>
        <c:baseTimeUnit val="years"/>
      </c:dateAx>
      <c:valAx>
        <c:axId val="96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F2-497B-B754-F270AE218F41}"/>
            </c:ext>
          </c:extLst>
        </c:ser>
        <c:dLbls>
          <c:showLegendKey val="0"/>
          <c:showVal val="0"/>
          <c:showCatName val="0"/>
          <c:showSerName val="0"/>
          <c:showPercent val="0"/>
          <c:showBubbleSize val="0"/>
        </c:dLbls>
        <c:gapWidth val="150"/>
        <c:axId val="96627712"/>
        <c:axId val="966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F2-497B-B754-F270AE218F41}"/>
            </c:ext>
          </c:extLst>
        </c:ser>
        <c:dLbls>
          <c:showLegendKey val="0"/>
          <c:showVal val="0"/>
          <c:showCatName val="0"/>
          <c:showSerName val="0"/>
          <c:showPercent val="0"/>
          <c:showBubbleSize val="0"/>
        </c:dLbls>
        <c:marker val="1"/>
        <c:smooth val="0"/>
        <c:axId val="96627712"/>
        <c:axId val="96650368"/>
      </c:lineChart>
      <c:dateAx>
        <c:axId val="96627712"/>
        <c:scaling>
          <c:orientation val="minMax"/>
        </c:scaling>
        <c:delete val="1"/>
        <c:axPos val="b"/>
        <c:numFmt formatCode="&quot;H&quot;yy" sourceLinked="1"/>
        <c:majorTickMark val="none"/>
        <c:minorTickMark val="none"/>
        <c:tickLblPos val="none"/>
        <c:crossAx val="96650368"/>
        <c:crosses val="autoZero"/>
        <c:auto val="1"/>
        <c:lblOffset val="100"/>
        <c:baseTimeUnit val="years"/>
      </c:dateAx>
      <c:valAx>
        <c:axId val="96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EB-4678-B34E-ABA185187127}"/>
            </c:ext>
          </c:extLst>
        </c:ser>
        <c:dLbls>
          <c:showLegendKey val="0"/>
          <c:showVal val="0"/>
          <c:showCatName val="0"/>
          <c:showSerName val="0"/>
          <c:showPercent val="0"/>
          <c:showBubbleSize val="0"/>
        </c:dLbls>
        <c:gapWidth val="150"/>
        <c:axId val="97136000"/>
        <c:axId val="97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EB-4678-B34E-ABA185187127}"/>
            </c:ext>
          </c:extLst>
        </c:ser>
        <c:dLbls>
          <c:showLegendKey val="0"/>
          <c:showVal val="0"/>
          <c:showCatName val="0"/>
          <c:showSerName val="0"/>
          <c:showPercent val="0"/>
          <c:showBubbleSize val="0"/>
        </c:dLbls>
        <c:marker val="1"/>
        <c:smooth val="0"/>
        <c:axId val="97136000"/>
        <c:axId val="97146368"/>
      </c:lineChart>
      <c:dateAx>
        <c:axId val="97136000"/>
        <c:scaling>
          <c:orientation val="minMax"/>
        </c:scaling>
        <c:delete val="1"/>
        <c:axPos val="b"/>
        <c:numFmt formatCode="&quot;H&quot;yy" sourceLinked="1"/>
        <c:majorTickMark val="none"/>
        <c:minorTickMark val="none"/>
        <c:tickLblPos val="none"/>
        <c:crossAx val="97146368"/>
        <c:crosses val="autoZero"/>
        <c:auto val="1"/>
        <c:lblOffset val="100"/>
        <c:baseTimeUnit val="years"/>
      </c:dateAx>
      <c:valAx>
        <c:axId val="971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1B-43CB-A893-49BA86BCF08B}"/>
            </c:ext>
          </c:extLst>
        </c:ser>
        <c:dLbls>
          <c:showLegendKey val="0"/>
          <c:showVal val="0"/>
          <c:showCatName val="0"/>
          <c:showSerName val="0"/>
          <c:showPercent val="0"/>
          <c:showBubbleSize val="0"/>
        </c:dLbls>
        <c:gapWidth val="150"/>
        <c:axId val="97184000"/>
        <c:axId val="971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1B-43CB-A893-49BA86BCF08B}"/>
            </c:ext>
          </c:extLst>
        </c:ser>
        <c:dLbls>
          <c:showLegendKey val="0"/>
          <c:showVal val="0"/>
          <c:showCatName val="0"/>
          <c:showSerName val="0"/>
          <c:showPercent val="0"/>
          <c:showBubbleSize val="0"/>
        </c:dLbls>
        <c:marker val="1"/>
        <c:smooth val="0"/>
        <c:axId val="97184000"/>
        <c:axId val="97186176"/>
      </c:lineChart>
      <c:dateAx>
        <c:axId val="97184000"/>
        <c:scaling>
          <c:orientation val="minMax"/>
        </c:scaling>
        <c:delete val="1"/>
        <c:axPos val="b"/>
        <c:numFmt formatCode="&quot;H&quot;yy" sourceLinked="1"/>
        <c:majorTickMark val="none"/>
        <c:minorTickMark val="none"/>
        <c:tickLblPos val="none"/>
        <c:crossAx val="97186176"/>
        <c:crosses val="autoZero"/>
        <c:auto val="1"/>
        <c:lblOffset val="100"/>
        <c:baseTimeUnit val="years"/>
      </c:dateAx>
      <c:valAx>
        <c:axId val="971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55-4501-AC4C-0C7371F97F1D}"/>
            </c:ext>
          </c:extLst>
        </c:ser>
        <c:dLbls>
          <c:showLegendKey val="0"/>
          <c:showVal val="0"/>
          <c:showCatName val="0"/>
          <c:showSerName val="0"/>
          <c:showPercent val="0"/>
          <c:showBubbleSize val="0"/>
        </c:dLbls>
        <c:gapWidth val="150"/>
        <c:axId val="96832128"/>
        <c:axId val="968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55-4501-AC4C-0C7371F97F1D}"/>
            </c:ext>
          </c:extLst>
        </c:ser>
        <c:dLbls>
          <c:showLegendKey val="0"/>
          <c:showVal val="0"/>
          <c:showCatName val="0"/>
          <c:showSerName val="0"/>
          <c:showPercent val="0"/>
          <c:showBubbleSize val="0"/>
        </c:dLbls>
        <c:marker val="1"/>
        <c:smooth val="0"/>
        <c:axId val="96832128"/>
        <c:axId val="96842496"/>
      </c:lineChart>
      <c:dateAx>
        <c:axId val="96832128"/>
        <c:scaling>
          <c:orientation val="minMax"/>
        </c:scaling>
        <c:delete val="1"/>
        <c:axPos val="b"/>
        <c:numFmt formatCode="&quot;H&quot;yy" sourceLinked="1"/>
        <c:majorTickMark val="none"/>
        <c:minorTickMark val="none"/>
        <c:tickLblPos val="none"/>
        <c:crossAx val="96842496"/>
        <c:crosses val="autoZero"/>
        <c:auto val="1"/>
        <c:lblOffset val="100"/>
        <c:baseTimeUnit val="years"/>
      </c:dateAx>
      <c:valAx>
        <c:axId val="96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567.11</c:v>
                </c:pt>
                <c:pt idx="1">
                  <c:v>586.45000000000005</c:v>
                </c:pt>
                <c:pt idx="2">
                  <c:v>604.52</c:v>
                </c:pt>
                <c:pt idx="3">
                  <c:v>584.03</c:v>
                </c:pt>
                <c:pt idx="4">
                  <c:v>515.52</c:v>
                </c:pt>
              </c:numCache>
            </c:numRef>
          </c:val>
          <c:extLst xmlns:c16r2="http://schemas.microsoft.com/office/drawing/2015/06/chart">
            <c:ext xmlns:c16="http://schemas.microsoft.com/office/drawing/2014/chart" uri="{C3380CC4-5D6E-409C-BE32-E72D297353CC}">
              <c16:uniqueId val="{00000000-A08E-42B5-B014-C346DBBDA9ED}"/>
            </c:ext>
          </c:extLst>
        </c:ser>
        <c:dLbls>
          <c:showLegendKey val="0"/>
          <c:showVal val="0"/>
          <c:showCatName val="0"/>
          <c:showSerName val="0"/>
          <c:showPercent val="0"/>
          <c:showBubbleSize val="0"/>
        </c:dLbls>
        <c:gapWidth val="150"/>
        <c:axId val="96873472"/>
        <c:axId val="968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A08E-42B5-B014-C346DBBDA9ED}"/>
            </c:ext>
          </c:extLst>
        </c:ser>
        <c:dLbls>
          <c:showLegendKey val="0"/>
          <c:showVal val="0"/>
          <c:showCatName val="0"/>
          <c:showSerName val="0"/>
          <c:showPercent val="0"/>
          <c:showBubbleSize val="0"/>
        </c:dLbls>
        <c:marker val="1"/>
        <c:smooth val="0"/>
        <c:axId val="96873472"/>
        <c:axId val="96883840"/>
      </c:lineChart>
      <c:dateAx>
        <c:axId val="96873472"/>
        <c:scaling>
          <c:orientation val="minMax"/>
        </c:scaling>
        <c:delete val="1"/>
        <c:axPos val="b"/>
        <c:numFmt formatCode="&quot;H&quot;yy" sourceLinked="1"/>
        <c:majorTickMark val="none"/>
        <c:minorTickMark val="none"/>
        <c:tickLblPos val="none"/>
        <c:crossAx val="96883840"/>
        <c:crosses val="autoZero"/>
        <c:auto val="1"/>
        <c:lblOffset val="100"/>
        <c:baseTimeUnit val="years"/>
      </c:dateAx>
      <c:valAx>
        <c:axId val="96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75.78</c:v>
                </c:pt>
                <c:pt idx="1">
                  <c:v>78.48</c:v>
                </c:pt>
                <c:pt idx="2">
                  <c:v>70.510000000000005</c:v>
                </c:pt>
                <c:pt idx="3">
                  <c:v>78.78</c:v>
                </c:pt>
                <c:pt idx="4">
                  <c:v>61.3</c:v>
                </c:pt>
              </c:numCache>
            </c:numRef>
          </c:val>
          <c:extLst xmlns:c16r2="http://schemas.microsoft.com/office/drawing/2015/06/chart">
            <c:ext xmlns:c16="http://schemas.microsoft.com/office/drawing/2014/chart" uri="{C3380CC4-5D6E-409C-BE32-E72D297353CC}">
              <c16:uniqueId val="{00000000-3073-4527-81A0-87FBD68872A4}"/>
            </c:ext>
          </c:extLst>
        </c:ser>
        <c:dLbls>
          <c:showLegendKey val="0"/>
          <c:showVal val="0"/>
          <c:showCatName val="0"/>
          <c:showSerName val="0"/>
          <c:showPercent val="0"/>
          <c:showBubbleSize val="0"/>
        </c:dLbls>
        <c:gapWidth val="150"/>
        <c:axId val="96896896"/>
        <c:axId val="969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3073-4527-81A0-87FBD68872A4}"/>
            </c:ext>
          </c:extLst>
        </c:ser>
        <c:dLbls>
          <c:showLegendKey val="0"/>
          <c:showVal val="0"/>
          <c:showCatName val="0"/>
          <c:showSerName val="0"/>
          <c:showPercent val="0"/>
          <c:showBubbleSize val="0"/>
        </c:dLbls>
        <c:marker val="1"/>
        <c:smooth val="0"/>
        <c:axId val="96896896"/>
        <c:axId val="96993280"/>
      </c:lineChart>
      <c:dateAx>
        <c:axId val="96896896"/>
        <c:scaling>
          <c:orientation val="minMax"/>
        </c:scaling>
        <c:delete val="1"/>
        <c:axPos val="b"/>
        <c:numFmt formatCode="&quot;H&quot;yy" sourceLinked="1"/>
        <c:majorTickMark val="none"/>
        <c:minorTickMark val="none"/>
        <c:tickLblPos val="none"/>
        <c:crossAx val="96993280"/>
        <c:crosses val="autoZero"/>
        <c:auto val="1"/>
        <c:lblOffset val="100"/>
        <c:baseTimeUnit val="years"/>
      </c:dateAx>
      <c:valAx>
        <c:axId val="96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132.36000000000001</c:v>
                </c:pt>
                <c:pt idx="1">
                  <c:v>136.91</c:v>
                </c:pt>
                <c:pt idx="2">
                  <c:v>154.34</c:v>
                </c:pt>
                <c:pt idx="3">
                  <c:v>141.22</c:v>
                </c:pt>
                <c:pt idx="4">
                  <c:v>189.62</c:v>
                </c:pt>
              </c:numCache>
            </c:numRef>
          </c:val>
          <c:extLst xmlns:c16r2="http://schemas.microsoft.com/office/drawing/2015/06/chart">
            <c:ext xmlns:c16="http://schemas.microsoft.com/office/drawing/2014/chart" uri="{C3380CC4-5D6E-409C-BE32-E72D297353CC}">
              <c16:uniqueId val="{00000000-CCB7-4EE2-9F10-2391FBCBD612}"/>
            </c:ext>
          </c:extLst>
        </c:ser>
        <c:dLbls>
          <c:showLegendKey val="0"/>
          <c:showVal val="0"/>
          <c:showCatName val="0"/>
          <c:showSerName val="0"/>
          <c:showPercent val="0"/>
          <c:showBubbleSize val="0"/>
        </c:dLbls>
        <c:gapWidth val="150"/>
        <c:axId val="97016064"/>
        <c:axId val="970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CCB7-4EE2-9F10-2391FBCBD612}"/>
            </c:ext>
          </c:extLst>
        </c:ser>
        <c:dLbls>
          <c:showLegendKey val="0"/>
          <c:showVal val="0"/>
          <c:showCatName val="0"/>
          <c:showSerName val="0"/>
          <c:showPercent val="0"/>
          <c:showBubbleSize val="0"/>
        </c:dLbls>
        <c:marker val="1"/>
        <c:smooth val="0"/>
        <c:axId val="97016064"/>
        <c:axId val="97018240"/>
      </c:lineChart>
      <c:dateAx>
        <c:axId val="97016064"/>
        <c:scaling>
          <c:orientation val="minMax"/>
        </c:scaling>
        <c:delete val="1"/>
        <c:axPos val="b"/>
        <c:numFmt formatCode="&quot;H&quot;yy" sourceLinked="1"/>
        <c:majorTickMark val="none"/>
        <c:minorTickMark val="none"/>
        <c:tickLblPos val="none"/>
        <c:crossAx val="97018240"/>
        <c:crosses val="autoZero"/>
        <c:auto val="1"/>
        <c:lblOffset val="100"/>
        <c:baseTimeUnit val="years"/>
      </c:dateAx>
      <c:valAx>
        <c:axId val="97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鳥取県　三朝町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6340</v>
      </c>
      <c r="AM8" s="51"/>
      <c r="AN8" s="51"/>
      <c r="AO8" s="51"/>
      <c r="AP8" s="51"/>
      <c r="AQ8" s="51"/>
      <c r="AR8" s="51"/>
      <c r="AS8" s="51"/>
      <c r="AT8" s="47">
        <f>データ!$S$6</f>
        <v>233.52</v>
      </c>
      <c r="AU8" s="47"/>
      <c r="AV8" s="47"/>
      <c r="AW8" s="47"/>
      <c r="AX8" s="47"/>
      <c r="AY8" s="47"/>
      <c r="AZ8" s="47"/>
      <c r="BA8" s="47"/>
      <c r="BB8" s="47">
        <f>データ!$T$6</f>
        <v>27.15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29.67</v>
      </c>
      <c r="Q10" s="47"/>
      <c r="R10" s="47"/>
      <c r="S10" s="47"/>
      <c r="T10" s="47"/>
      <c r="U10" s="47"/>
      <c r="V10" s="47"/>
      <c r="W10" s="51">
        <f>データ!$Q$6</f>
        <v>2090</v>
      </c>
      <c r="X10" s="51"/>
      <c r="Y10" s="51"/>
      <c r="Z10" s="51"/>
      <c r="AA10" s="51"/>
      <c r="AB10" s="51"/>
      <c r="AC10" s="51"/>
      <c r="AD10" s="2"/>
      <c r="AE10" s="2"/>
      <c r="AF10" s="2"/>
      <c r="AG10" s="2"/>
      <c r="AH10" s="2"/>
      <c r="AI10" s="2"/>
      <c r="AJ10" s="2"/>
      <c r="AK10" s="2"/>
      <c r="AL10" s="51">
        <f>データ!$U$6</f>
        <v>1844</v>
      </c>
      <c r="AM10" s="51"/>
      <c r="AN10" s="51"/>
      <c r="AO10" s="51"/>
      <c r="AP10" s="51"/>
      <c r="AQ10" s="51"/>
      <c r="AR10" s="51"/>
      <c r="AS10" s="51"/>
      <c r="AT10" s="47">
        <f>データ!$V$6</f>
        <v>191</v>
      </c>
      <c r="AU10" s="47"/>
      <c r="AV10" s="47"/>
      <c r="AW10" s="47"/>
      <c r="AX10" s="47"/>
      <c r="AY10" s="47"/>
      <c r="AZ10" s="47"/>
      <c r="BA10" s="47"/>
      <c r="BB10" s="47">
        <f>データ!$W$6</f>
        <v>9.65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Qnp1lOjWZ3xixvBv8o1RUGL+eli9Zh4SBeuIFY547eJWZoG9bygLM3B4L/4RLndyqawss5yw9GvN7QUbLTAZvQ==" saltValue="sNzhwsDsibixMuDrQ7n6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313645</v>
      </c>
      <c r="D6" s="34">
        <f t="shared" si="3"/>
        <v>47</v>
      </c>
      <c r="E6" s="34">
        <f t="shared" si="3"/>
        <v>1</v>
      </c>
      <c r="F6" s="34">
        <f t="shared" si="3"/>
        <v>0</v>
      </c>
      <c r="G6" s="34">
        <f t="shared" si="3"/>
        <v>0</v>
      </c>
      <c r="H6" s="34" t="str">
        <f t="shared" si="3"/>
        <v>鳥取県　三朝町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29.67</v>
      </c>
      <c r="Q6" s="35">
        <f t="shared" si="3"/>
        <v>2090</v>
      </c>
      <c r="R6" s="35">
        <f t="shared" si="3"/>
        <v>6340</v>
      </c>
      <c r="S6" s="35">
        <f t="shared" si="3"/>
        <v>233.52</v>
      </c>
      <c r="T6" s="35">
        <f t="shared" si="3"/>
        <v>27.15</v>
      </c>
      <c r="U6" s="35">
        <f t="shared" si="3"/>
        <v>1844</v>
      </c>
      <c r="V6" s="35">
        <f t="shared" si="3"/>
        <v>191</v>
      </c>
      <c r="W6" s="35">
        <f t="shared" si="3"/>
        <v>9.65</v>
      </c>
      <c r="X6" s="36">
        <f>IF(X7="",NA(),X7)</f>
        <v>83.86</v>
      </c>
      <c r="Y6" s="36">
        <f t="shared" ref="Y6:AG6" si="4">IF(Y7="",NA(),Y7)</f>
        <v>79.209999999999994</v>
      </c>
      <c r="Z6" s="36">
        <f t="shared" si="4"/>
        <v>72.55</v>
      </c>
      <c r="AA6" s="36">
        <f t="shared" si="4"/>
        <v>80.209999999999994</v>
      </c>
      <c r="AB6" s="36">
        <f t="shared" si="4"/>
        <v>74.59</v>
      </c>
      <c r="AC6" s="36">
        <f t="shared" si="4"/>
        <v>77.56</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567.11</v>
      </c>
      <c r="BF6" s="36">
        <f t="shared" ref="BF6:BN6" si="7">IF(BF7="",NA(),BF7)</f>
        <v>586.45000000000005</v>
      </c>
      <c r="BG6" s="36">
        <f t="shared" si="7"/>
        <v>604.52</v>
      </c>
      <c r="BH6" s="36">
        <f t="shared" si="7"/>
        <v>584.03</v>
      </c>
      <c r="BI6" s="36">
        <f t="shared" si="7"/>
        <v>515.52</v>
      </c>
      <c r="BJ6" s="36">
        <f t="shared" si="7"/>
        <v>1144.79</v>
      </c>
      <c r="BK6" s="36">
        <f t="shared" si="7"/>
        <v>1302.33</v>
      </c>
      <c r="BL6" s="36">
        <f t="shared" si="7"/>
        <v>1274.21</v>
      </c>
      <c r="BM6" s="36">
        <f t="shared" si="7"/>
        <v>1183.92</v>
      </c>
      <c r="BN6" s="36">
        <f t="shared" si="7"/>
        <v>1128.72</v>
      </c>
      <c r="BO6" s="35" t="str">
        <f>IF(BO7="","",IF(BO7="-","【-】","【"&amp;SUBSTITUTE(TEXT(BO7,"#,##0.00"),"-","△")&amp;"】"))</f>
        <v>【949.15】</v>
      </c>
      <c r="BP6" s="36">
        <f>IF(BP7="",NA(),BP7)</f>
        <v>75.78</v>
      </c>
      <c r="BQ6" s="36">
        <f t="shared" ref="BQ6:BY6" si="8">IF(BQ7="",NA(),BQ7)</f>
        <v>78.48</v>
      </c>
      <c r="BR6" s="36">
        <f t="shared" si="8"/>
        <v>70.510000000000005</v>
      </c>
      <c r="BS6" s="36">
        <f t="shared" si="8"/>
        <v>78.78</v>
      </c>
      <c r="BT6" s="36">
        <f t="shared" si="8"/>
        <v>61.3</v>
      </c>
      <c r="BU6" s="36">
        <f t="shared" si="8"/>
        <v>56.04</v>
      </c>
      <c r="BV6" s="36">
        <f t="shared" si="8"/>
        <v>40.89</v>
      </c>
      <c r="BW6" s="36">
        <f t="shared" si="8"/>
        <v>41.25</v>
      </c>
      <c r="BX6" s="36">
        <f t="shared" si="8"/>
        <v>42.5</v>
      </c>
      <c r="BY6" s="36">
        <f t="shared" si="8"/>
        <v>41.84</v>
      </c>
      <c r="BZ6" s="35" t="str">
        <f>IF(BZ7="","",IF(BZ7="-","【-】","【"&amp;SUBSTITUTE(TEXT(BZ7,"#,##0.00"),"-","△")&amp;"】"))</f>
        <v>【55.87】</v>
      </c>
      <c r="CA6" s="36">
        <f>IF(CA7="",NA(),CA7)</f>
        <v>132.36000000000001</v>
      </c>
      <c r="CB6" s="36">
        <f t="shared" ref="CB6:CJ6" si="9">IF(CB7="",NA(),CB7)</f>
        <v>136.91</v>
      </c>
      <c r="CC6" s="36">
        <f t="shared" si="9"/>
        <v>154.34</v>
      </c>
      <c r="CD6" s="36">
        <f t="shared" si="9"/>
        <v>141.22</v>
      </c>
      <c r="CE6" s="36">
        <f t="shared" si="9"/>
        <v>189.62</v>
      </c>
      <c r="CF6" s="36">
        <f t="shared" si="9"/>
        <v>304.35000000000002</v>
      </c>
      <c r="CG6" s="36">
        <f t="shared" si="9"/>
        <v>383.2</v>
      </c>
      <c r="CH6" s="36">
        <f t="shared" si="9"/>
        <v>383.25</v>
      </c>
      <c r="CI6" s="36">
        <f t="shared" si="9"/>
        <v>377.72</v>
      </c>
      <c r="CJ6" s="36">
        <f t="shared" si="9"/>
        <v>390.47</v>
      </c>
      <c r="CK6" s="35" t="str">
        <f>IF(CK7="","",IF(CK7="-","【-】","【"&amp;SUBSTITUTE(TEXT(CK7,"#,##0.00"),"-","△")&amp;"】"))</f>
        <v>【288.19】</v>
      </c>
      <c r="CL6" s="36">
        <f>IF(CL7="",NA(),CL7)</f>
        <v>54.26</v>
      </c>
      <c r="CM6" s="36">
        <f t="shared" ref="CM6:CU6" si="10">IF(CM7="",NA(),CM7)</f>
        <v>50.59</v>
      </c>
      <c r="CN6" s="36">
        <f t="shared" si="10"/>
        <v>48.45</v>
      </c>
      <c r="CO6" s="36">
        <f t="shared" si="10"/>
        <v>46.67</v>
      </c>
      <c r="CP6" s="36">
        <f t="shared" si="10"/>
        <v>48.19</v>
      </c>
      <c r="CQ6" s="36">
        <f t="shared" si="10"/>
        <v>55.9</v>
      </c>
      <c r="CR6" s="36">
        <f t="shared" si="10"/>
        <v>47.95</v>
      </c>
      <c r="CS6" s="36">
        <f t="shared" si="10"/>
        <v>48.26</v>
      </c>
      <c r="CT6" s="36">
        <f t="shared" si="10"/>
        <v>48.01</v>
      </c>
      <c r="CU6" s="36">
        <f t="shared" si="10"/>
        <v>49.08</v>
      </c>
      <c r="CV6" s="35" t="str">
        <f>IF(CV7="","",IF(CV7="-","【-】","【"&amp;SUBSTITUTE(TEXT(CV7,"#,##0.00"),"-","△")&amp;"】"))</f>
        <v>【56.31】</v>
      </c>
      <c r="CW6" s="36">
        <f>IF(CW7="",NA(),CW7)</f>
        <v>100</v>
      </c>
      <c r="CX6" s="36">
        <f t="shared" ref="CX6:DF6" si="11">IF(CX7="",NA(),CX7)</f>
        <v>100</v>
      </c>
      <c r="CY6" s="36">
        <f t="shared" si="11"/>
        <v>100</v>
      </c>
      <c r="CZ6" s="36">
        <f t="shared" si="11"/>
        <v>100</v>
      </c>
      <c r="DA6" s="36">
        <f t="shared" si="11"/>
        <v>100</v>
      </c>
      <c r="DB6" s="36">
        <f t="shared" si="11"/>
        <v>73.28</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1.0900000000000001</v>
      </c>
      <c r="EG6" s="36">
        <f t="shared" si="14"/>
        <v>1.0900000000000001</v>
      </c>
      <c r="EH6" s="36">
        <f t="shared" si="14"/>
        <v>1.0900000000000001</v>
      </c>
      <c r="EI6" s="36">
        <f t="shared" si="14"/>
        <v>0.53</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313645</v>
      </c>
      <c r="D7" s="38">
        <v>47</v>
      </c>
      <c r="E7" s="38">
        <v>1</v>
      </c>
      <c r="F7" s="38">
        <v>0</v>
      </c>
      <c r="G7" s="38">
        <v>0</v>
      </c>
      <c r="H7" s="38" t="s">
        <v>95</v>
      </c>
      <c r="I7" s="38" t="s">
        <v>96</v>
      </c>
      <c r="J7" s="38" t="s">
        <v>97</v>
      </c>
      <c r="K7" s="38" t="s">
        <v>98</v>
      </c>
      <c r="L7" s="38" t="s">
        <v>99</v>
      </c>
      <c r="M7" s="38" t="s">
        <v>100</v>
      </c>
      <c r="N7" s="39" t="s">
        <v>101</v>
      </c>
      <c r="O7" s="39" t="s">
        <v>102</v>
      </c>
      <c r="P7" s="39">
        <v>29.67</v>
      </c>
      <c r="Q7" s="39">
        <v>2090</v>
      </c>
      <c r="R7" s="39">
        <v>6340</v>
      </c>
      <c r="S7" s="39">
        <v>233.52</v>
      </c>
      <c r="T7" s="39">
        <v>27.15</v>
      </c>
      <c r="U7" s="39">
        <v>1844</v>
      </c>
      <c r="V7" s="39">
        <v>191</v>
      </c>
      <c r="W7" s="39">
        <v>9.65</v>
      </c>
      <c r="X7" s="39">
        <v>83.86</v>
      </c>
      <c r="Y7" s="39">
        <v>79.209999999999994</v>
      </c>
      <c r="Z7" s="39">
        <v>72.55</v>
      </c>
      <c r="AA7" s="39">
        <v>80.209999999999994</v>
      </c>
      <c r="AB7" s="39">
        <v>74.59</v>
      </c>
      <c r="AC7" s="39">
        <v>77.56</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567.11</v>
      </c>
      <c r="BF7" s="39">
        <v>586.45000000000005</v>
      </c>
      <c r="BG7" s="39">
        <v>604.52</v>
      </c>
      <c r="BH7" s="39">
        <v>584.03</v>
      </c>
      <c r="BI7" s="39">
        <v>515.52</v>
      </c>
      <c r="BJ7" s="39">
        <v>1144.79</v>
      </c>
      <c r="BK7" s="39">
        <v>1302.33</v>
      </c>
      <c r="BL7" s="39">
        <v>1274.21</v>
      </c>
      <c r="BM7" s="39">
        <v>1183.92</v>
      </c>
      <c r="BN7" s="39">
        <v>1128.72</v>
      </c>
      <c r="BO7" s="39">
        <v>949.15</v>
      </c>
      <c r="BP7" s="39">
        <v>75.78</v>
      </c>
      <c r="BQ7" s="39">
        <v>78.48</v>
      </c>
      <c r="BR7" s="39">
        <v>70.510000000000005</v>
      </c>
      <c r="BS7" s="39">
        <v>78.78</v>
      </c>
      <c r="BT7" s="39">
        <v>61.3</v>
      </c>
      <c r="BU7" s="39">
        <v>56.04</v>
      </c>
      <c r="BV7" s="39">
        <v>40.89</v>
      </c>
      <c r="BW7" s="39">
        <v>41.25</v>
      </c>
      <c r="BX7" s="39">
        <v>42.5</v>
      </c>
      <c r="BY7" s="39">
        <v>41.84</v>
      </c>
      <c r="BZ7" s="39">
        <v>55.87</v>
      </c>
      <c r="CA7" s="39">
        <v>132.36000000000001</v>
      </c>
      <c r="CB7" s="39">
        <v>136.91</v>
      </c>
      <c r="CC7" s="39">
        <v>154.34</v>
      </c>
      <c r="CD7" s="39">
        <v>141.22</v>
      </c>
      <c r="CE7" s="39">
        <v>189.62</v>
      </c>
      <c r="CF7" s="39">
        <v>304.35000000000002</v>
      </c>
      <c r="CG7" s="39">
        <v>383.2</v>
      </c>
      <c r="CH7" s="39">
        <v>383.25</v>
      </c>
      <c r="CI7" s="39">
        <v>377.72</v>
      </c>
      <c r="CJ7" s="39">
        <v>390.47</v>
      </c>
      <c r="CK7" s="39">
        <v>288.19</v>
      </c>
      <c r="CL7" s="39">
        <v>54.26</v>
      </c>
      <c r="CM7" s="39">
        <v>50.59</v>
      </c>
      <c r="CN7" s="39">
        <v>48.45</v>
      </c>
      <c r="CO7" s="39">
        <v>46.67</v>
      </c>
      <c r="CP7" s="39">
        <v>48.19</v>
      </c>
      <c r="CQ7" s="39">
        <v>55.9</v>
      </c>
      <c r="CR7" s="39">
        <v>47.95</v>
      </c>
      <c r="CS7" s="39">
        <v>48.26</v>
      </c>
      <c r="CT7" s="39">
        <v>48.01</v>
      </c>
      <c r="CU7" s="39">
        <v>49.08</v>
      </c>
      <c r="CV7" s="39">
        <v>56.31</v>
      </c>
      <c r="CW7" s="39">
        <v>100</v>
      </c>
      <c r="CX7" s="39">
        <v>100</v>
      </c>
      <c r="CY7" s="39">
        <v>100</v>
      </c>
      <c r="CZ7" s="39">
        <v>100</v>
      </c>
      <c r="DA7" s="39">
        <v>100</v>
      </c>
      <c r="DB7" s="39">
        <v>73.28</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1.0900000000000001</v>
      </c>
      <c r="EG7" s="39">
        <v>1.0900000000000001</v>
      </c>
      <c r="EH7" s="39">
        <v>1.0900000000000001</v>
      </c>
      <c r="EI7" s="39">
        <v>0.53</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111</v>
      </c>
      <c r="D13" t="s">
        <v>110</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