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10.10.1.5\環境エネルギー課\○北条砂丘風力発電所\00 会計事務等\14 発電事業者・企業会計化\2019～公営企業会計\14決算統計等　公営企業関係\令和2年度\20220111公営企業経営比較分析\"/>
    </mc:Choice>
  </mc:AlternateContent>
  <xr:revisionPtr revIDLastSave="0" documentId="13_ncr:1_{4BA980C7-933B-47C9-8709-36B49D60C017}" xr6:coauthVersionLast="45" xr6:coauthVersionMax="45" xr10:uidLastSave="{00000000-0000-0000-0000-000000000000}"/>
  <workbookProtection workbookAlgorithmName="SHA-512" workbookHashValue="IpgzDMAId6fdXGrgUGp5wf5i/w0W6+6TOnDjoGVbSdgQbypTMeT8pV2osnrrpiRX/phz1wLE3ZvFdyPgUWyZyw==" workbookSaltValue="KHPIMovGQQHgsw70xd4b4A==" workbookSpinCount="100000" lockStructure="1"/>
  <bookViews>
    <workbookView xWindow="21945" yWindow="-4995" windowWidth="26580" windowHeight="14565"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C123" i="4" s="1"/>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F19" i="4" s="1"/>
  <c r="AU6" i="5"/>
  <c r="N16" i="4" s="1"/>
  <c r="AT6" i="5"/>
  <c r="AS6" i="5"/>
  <c r="AR6" i="5"/>
  <c r="AQ6" i="5"/>
  <c r="AP6" i="5"/>
  <c r="AO6" i="5"/>
  <c r="AN6" i="5"/>
  <c r="J15" i="4" s="1"/>
  <c r="AM6" i="5"/>
  <c r="H15" i="4" s="1"/>
  <c r="AL6" i="5"/>
  <c r="AK6" i="5"/>
  <c r="AJ6" i="5"/>
  <c r="AI6" i="5"/>
  <c r="AH6" i="5"/>
  <c r="AG6" i="5"/>
  <c r="AF6" i="5"/>
  <c r="N13" i="4" s="1"/>
  <c r="AE6" i="5"/>
  <c r="L13" i="4" s="1"/>
  <c r="AD6" i="5"/>
  <c r="AC6" i="5"/>
  <c r="AB6" i="5"/>
  <c r="AA6" i="5"/>
  <c r="Z6" i="5"/>
  <c r="Y6" i="5"/>
  <c r="X6" i="5"/>
  <c r="H12" i="4" s="1"/>
  <c r="W6" i="5"/>
  <c r="F12" i="4" s="1"/>
  <c r="V6" i="5"/>
  <c r="U6" i="5"/>
  <c r="T6" i="5"/>
  <c r="S6" i="5"/>
  <c r="R6" i="5"/>
  <c r="Q6" i="5"/>
  <c r="B7" i="4" s="1"/>
  <c r="P6" i="5"/>
  <c r="N5" i="4" s="1"/>
  <c r="O6" i="5"/>
  <c r="J5" i="4" s="1"/>
  <c r="N6" i="5"/>
  <c r="M6" i="5"/>
  <c r="GN8" i="5" s="1"/>
  <c r="L6" i="5"/>
  <c r="K6" i="5"/>
  <c r="J3" i="4" s="1"/>
  <c r="J6" i="5"/>
  <c r="F3" i="4" s="1"/>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H16" i="4"/>
  <c r="F16" i="4"/>
  <c r="N15" i="4"/>
  <c r="L15" i="4"/>
  <c r="F15" i="4"/>
  <c r="N14" i="4"/>
  <c r="L14" i="4"/>
  <c r="J14" i="4"/>
  <c r="H14" i="4"/>
  <c r="F14" i="4"/>
  <c r="J13" i="4"/>
  <c r="H13" i="4"/>
  <c r="F13" i="4"/>
  <c r="N12" i="4"/>
  <c r="L12" i="4"/>
  <c r="J12" i="4"/>
  <c r="F9" i="4"/>
  <c r="N7" i="4"/>
  <c r="F5" i="4"/>
  <c r="B5" i="4"/>
  <c r="N3" i="4"/>
  <c r="GP18" i="5" l="1"/>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K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Y12" i="5"/>
  <c r="HC12" i="5"/>
  <c r="HM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FB18" i="5"/>
  <c r="FA18" i="5"/>
  <c r="FD18" i="5"/>
  <c r="EZ18" i="5"/>
  <c r="FC18" i="5"/>
  <c r="FA12" i="5"/>
  <c r="FD12" i="5"/>
  <c r="EZ12" i="5"/>
  <c r="FC12" i="5"/>
  <c r="FB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FX18" i="5"/>
  <c r="FT18" i="5"/>
  <c r="FW18" i="5"/>
  <c r="FV18" i="5"/>
  <c r="FU18" i="5"/>
  <c r="FW12" i="5"/>
  <c r="FV12" i="5"/>
  <c r="FU12" i="5"/>
  <c r="FX12" i="5"/>
  <c r="FT12" i="5"/>
</calcChain>
</file>

<file path=xl/sharedStrings.xml><?xml version="1.0" encoding="utf-8"?>
<sst xmlns="http://schemas.openxmlformats.org/spreadsheetml/2006/main" count="1087" uniqueCount="263">
  <si>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</si>
  <si>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</si>
  <si>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</si>
  <si>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</si>
  <si>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</si>
  <si>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</si>
  <si>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</si>
  <si>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</si>
  <si>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健全な事業運営を図るため風力発電所基金に積み立てている。また、毎年一定額を一般会計に繰り出し、環境施策に活用している。今後も事業運営に必要な財源を確保しつつ、一般会計への繰出しを行い、再生可能エネルギーを活用した地域の活性化を図る。
自己資本金への組入れ　88,721千円
基金積立金への積立て　135,380千円
一般会計への繰出し
　目的：風のまちづくり事業　50,000千円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</si>
  <si>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</si>
  <si>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</si>
  <si>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</si>
  <si>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</si>
  <si>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</si>
  <si>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</si>
  <si>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</si>
  <si>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</si>
  <si>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</si>
  <si>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</si>
  <si>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</si>
  <si>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</si>
  <si>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</si>
  <si>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</si>
  <si>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</si>
  <si>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</si>
  <si>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</si>
  <si>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</si>
  <si>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</si>
  <si>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</si>
  <si>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</si>
  <si>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</si>
  <si>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</si>
  <si>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</si>
  <si>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</si>
  <si>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</si>
  <si>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</si>
  <si>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</si>
  <si>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</si>
  <si>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</si>
  <si>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</si>
  <si>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</si>
  <si>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</si>
  <si>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</si>
  <si>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</si>
  <si>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</si>
  <si>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</si>
  <si>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</si>
  <si>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</si>
  <si>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</si>
  <si>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</si>
  <si>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</si>
  <si>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</si>
  <si>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</si>
  <si>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</si>
  <si>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</si>
  <si>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</si>
  <si>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</si>
  <si>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</si>
  <si>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</si>
  <si>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</si>
  <si>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</si>
  <si>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</si>
  <si>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</si>
  <si>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</si>
  <si>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</si>
  <si>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</si>
  <si>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</si>
  <si>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</si>
  <si>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</si>
  <si>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</si>
  <si>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</si>
  <si>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</si>
  <si>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</si>
  <si>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</si>
  <si>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</si>
  <si>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</si>
  <si>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</si>
  <si>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</si>
  <si>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</si>
  <si>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</si>
  <si>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</si>
  <si>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</si>
  <si>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</si>
  <si>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</si>
  <si>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</si>
  <si>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</si>
  <si>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</si>
  <si>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</si>
  <si>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</si>
  <si>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</si>
  <si>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</si>
  <si>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</si>
  <si>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</si>
  <si>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</si>
  <si>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</si>
  <si>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</si>
  <si>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</si>
  <si>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</si>
  <si>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</si>
  <si>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</si>
  <si>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</si>
  <si>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</si>
  <si>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</si>
  <si>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</si>
  <si>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</si>
  <si>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</si>
  <si>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</si>
  <si>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</si>
  <si>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</si>
  <si>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</si>
  <si>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</si>
  <si>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</si>
  <si>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</si>
  <si>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</si>
  <si>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</si>
  <si>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</si>
  <si>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</si>
  <si>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</si>
  <si>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</si>
  <si>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</si>
  <si>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313726</t>
  </si>
  <si>
    <t>46</t>
  </si>
  <si>
    <t>04</t>
  </si>
  <si>
    <t>0</t>
  </si>
  <si>
    <t>000</t>
  </si>
  <si>
    <t>鳥取県　北栄町</t>
  </si>
  <si>
    <t>法適用</t>
  </si>
  <si>
    <t>電気事業</t>
  </si>
  <si>
    <t>非設置</t>
  </si>
  <si>
    <t>-</t>
  </si>
  <si>
    <t>令和8年3月31日　北条砂丘風力発電所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</si>
  <si>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</si>
  <si>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</si>
  <si>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</si>
  <si>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</si>
  <si>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</si>
  <si>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</si>
  <si>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</si>
  <si>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</si>
  <si>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</si>
  <si>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</si>
  <si>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</si>
  <si>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</si>
  <si>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</si>
  <si>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</si>
  <si>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</si>
  <si>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</si>
  <si>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</si>
  <si>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</si>
  <si>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</si>
  <si>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</si>
  <si>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</si>
  <si>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</si>
  <si>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</si>
  <si>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</si>
  <si>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</si>
  <si>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</si>
  <si>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</si>
  <si>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</si>
  <si>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</si>
  <si>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</si>
  <si>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</si>
  <si>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</si>
  <si>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</si>
  <si>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</si>
  <si>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</si>
  <si>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</si>
  <si>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</si>
  <si>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</si>
  <si>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</si>
  <si>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</si>
  <si>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</si>
  <si>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</si>
  <si>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</si>
  <si>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</si>
  <si>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</si>
  <si>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</si>
  <si>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</si>
  <si>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</si>
  <si>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</si>
  <si>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</si>
  <si>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</si>
  <si>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</si>
  <si>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</si>
  <si>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</si>
  <si>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</si>
  <si>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</si>
  <si>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</si>
  <si>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</si>
  <si>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</si>
  <si>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</si>
  <si>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</si>
  <si>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</si>
  <si>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</si>
  <si>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</si>
  <si>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</si>
  <si>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</si>
  <si>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</si>
  <si>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</si>
  <si>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</si>
  <si>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</si>
  <si>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</si>
  <si>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</si>
  <si>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</si>
  <si>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</si>
  <si>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</si>
  <si>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</si>
  <si>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</si>
  <si>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</si>
  <si>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</si>
  <si>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</si>
  <si>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</si>
  <si>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</si>
  <si>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</si>
  <si>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</si>
  <si>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</si>
  <si>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</si>
  <si>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</si>
  <si>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</si>
  <si>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</si>
  <si>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</si>
  <si>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</si>
  <si>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</si>
  <si>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</si>
  <si>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</si>
  <si>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</si>
  <si>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</si>
  <si>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</si>
  <si>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</si>
  <si>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</si>
  <si>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</si>
  <si>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</si>
  <si>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</si>
  <si>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</si>
  <si>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</si>
  <si>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</si>
  <si>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</si>
  <si>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</si>
  <si>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</si>
  <si>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</si>
  <si>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</si>
  <si>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</si>
  <si>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</si>
  <si>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</si>
  <si>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</si>
  <si>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</si>
  <si>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</si>
  <si>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</si>
  <si>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</si>
  <si>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</si>
  <si>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</si>
  <si>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</si>
  <si>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</si>
  <si>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</si>
  <si>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</si>
  <si>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</si>
  <si>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</si>
  <si>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</si>
  <si>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</si>
  <si>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</si>
  <si>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全体的に安定した経営を行っていると考えるが、施設の老朽化に伴い、修繕費の増加や稼働率の低下による収益の悪化が懸念される。
　そのため、予防保全に重点的に取り組み、安定した経営を行う必要がある。
　今後、除却の時期・方法等を検討するとともに、除却に必要な財源を確保するため、毎年1億円を基金として積み立てる。</t>
    <phoneticPr fontId="5"/>
  </si>
  <si>
    <t>　令和元年度から公営企業法を適用した。
　経常収支比率及び営業収支比率ともに100％を超え、一般会計等からの繰入金はなく、売電電力料金のみで運営する独立採算の経営である。
　流動比率については、700％を超え、十分に流動負債を賄える状況にある。また、固定資産の基金として782,654,735円を有している。
　全国平均値と比較して、供給原価については高く、EBITDAについては低い状況となっているが、平均値の基となる他自治体の電気事業の多くが大規模な水力発電となっており、本町が行う風力発電事業と比較することは適当ではないと考える。両指標とも、本町の発電規模での風力発電事業としては健全な数値であると考えている。</t>
    <rPh sb="176" eb="177">
      <t>タカ</t>
    </rPh>
    <phoneticPr fontId="5"/>
  </si>
  <si>
    <t>　風力発電事業における経営のリスクの指標中、修繕費率が全国平均の約2倍となっている。本町の風力発電施設が他の自治体と比較して年数が経過し、経年劣化が進行していることが原因と考えられる。
　今後、さらに経年による故障のリスクがあるが、定期的な点検及び予防修繕を行うことでリスクを減少させる。
　今後、経営に重大な影響を及ぼすことが考えられる高額な修繕については、費用対効果を検討し実施の是非を判断する。</t>
    <rPh sb="32" eb="33">
      <t>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</si>
</sst>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#N/A</c:v>
                </c:pt>
                <c:pt idx="2">
                  <c:v>#N/A</c:v>
                </c:pt>
                <c:pt idx="3">
                  <c:v>157.69999999999999</c:v>
                </c:pt>
                <c:pt idx="4">
                  <c:v>165.2</c:v>
                </c:pt>
              </c:numCache>
            </c:numRef>
          </c:val>
          <c:extLst>
            <c:ext xmlns:c16="http://schemas.microsoft.com/office/drawing/2014/chart" uri="{C3380CC4-5D6E-409C-BE32-E72D297353CC}">
              <c16:uniqueId val="{00000000-128F-4DBC-8155-892B38E5139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#N/A</c:v>
                </c:pt>
                <c:pt idx="2">
                  <c:v>#N/A</c:v>
                </c:pt>
                <c:pt idx="3">
                  <c:v>130.19999999999999</c:v>
                </c:pt>
                <c:pt idx="4">
                  <c:v>134.6</c:v>
                </c:pt>
              </c:numCache>
            </c:numRef>
          </c:val>
          <c:smooth val="0"/>
          <c:extLst>
            <c:ext xmlns:c16="http://schemas.microsoft.com/office/drawing/2014/chart" uri="{C3380CC4-5D6E-409C-BE32-E72D297353CC}">
              <c16:uniqueId val="{00000001-128F-4DBC-8155-892B38E5139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28F-4DBC-8155-892B38E5139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88FD-4E78-A2B6-C0A68069833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#N/A</c:v>
                </c:pt>
                <c:pt idx="2">
                  <c:v>#N/A</c:v>
                </c:pt>
                <c:pt idx="3">
                  <c:v>22.2</c:v>
                </c:pt>
                <c:pt idx="4">
                  <c:v>23</c:v>
                </c:pt>
              </c:numCache>
            </c:numRef>
          </c:val>
          <c:smooth val="0"/>
          <c:extLst>
            <c:ext xmlns:c16="http://schemas.microsoft.com/office/drawing/2014/chart" uri="{C3380CC4-5D6E-409C-BE32-E72D297353CC}">
              <c16:uniqueId val="{00000001-88FD-4E78-A2B6-C0A68069833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D9-4AE8-8C7B-07022E927C19}"/>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D9-4AE8-8C7B-07022E927C19}"/>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B-4A37-A757-DAC66DE97BD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B-4A37-A757-DAC66DE97BD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2-401C-B426-576E5C297BC2}"/>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2-401C-B426-576E5C297BC2}"/>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1-42F8-9B2A-A384177AE828}"/>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1-42F8-9B2A-A384177AE828}"/>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3B-4C0E-BC53-F5751483C5D2}"/>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3B-4C0E-BC53-F5751483C5D2}"/>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F-467F-BAD3-62629883772E}"/>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F-467F-BAD3-62629883772E}"/>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9-49A2-833A-6C87B118AB63}"/>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9-49A2-833A-6C87B118AB63}"/>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22-4B45-B9F8-458356D8BA0A}"/>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2-4B45-B9F8-458356D8BA0A}"/>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4-4C65-B520-925911C1E3E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4-4C65-B520-925911C1E3E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#N/A</c:v>
                </c:pt>
                <c:pt idx="2">
                  <c:v>#N/A</c:v>
                </c:pt>
                <c:pt idx="3">
                  <c:v>142.19999999999999</c:v>
                </c:pt>
                <c:pt idx="4">
                  <c:v>146.9</c:v>
                </c:pt>
              </c:numCache>
            </c:numRef>
          </c:val>
          <c:extLst>
            <c:ext xmlns:c16="http://schemas.microsoft.com/office/drawing/2014/chart" uri="{C3380CC4-5D6E-409C-BE32-E72D297353CC}">
              <c16:uniqueId val="{00000000-1DDE-4AED-B1CD-9D65EC63943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#N/A</c:v>
                </c:pt>
                <c:pt idx="2">
                  <c:v>#N/A</c:v>
                </c:pt>
                <c:pt idx="3">
                  <c:v>129.30000000000001</c:v>
                </c:pt>
                <c:pt idx="4">
                  <c:v>133.80000000000001</c:v>
                </c:pt>
              </c:numCache>
            </c:numRef>
          </c:val>
          <c:smooth val="0"/>
          <c:extLst>
            <c:ext xmlns:c16="http://schemas.microsoft.com/office/drawing/2014/chart" uri="{C3380CC4-5D6E-409C-BE32-E72D297353CC}">
              <c16:uniqueId val="{00000001-1DDE-4AED-B1CD-9D65EC63943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DE-4AED-B1CD-9D65EC63943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D-4730-8103-4DD8EF90241A}"/>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D-4730-8103-4DD8EF90241A}"/>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17.3</c:v>
                </c:pt>
                <c:pt idx="4">
                  <c:v>17.2</c:v>
                </c:pt>
              </c:numCache>
            </c:numRef>
          </c:val>
          <c:extLst>
            <c:ext xmlns:c16="http://schemas.microsoft.com/office/drawing/2014/chart" uri="{C3380CC4-5D6E-409C-BE32-E72D297353CC}">
              <c16:uniqueId val="{00000000-B6FA-4420-A767-8341B5ABB98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16.899999999999999</c:v>
                </c:pt>
                <c:pt idx="4">
                  <c:v>20.9</c:v>
                </c:pt>
              </c:numCache>
            </c:numRef>
          </c:val>
          <c:smooth val="0"/>
          <c:extLst>
            <c:ext xmlns:c16="http://schemas.microsoft.com/office/drawing/2014/chart" uri="{C3380CC4-5D6E-409C-BE32-E72D297353CC}">
              <c16:uniqueId val="{00000001-B6FA-4420-A767-8341B5ABB98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33.299999999999997</c:v>
                </c:pt>
                <c:pt idx="4">
                  <c:v>29.2</c:v>
                </c:pt>
              </c:numCache>
            </c:numRef>
          </c:val>
          <c:extLst>
            <c:ext xmlns:c16="http://schemas.microsoft.com/office/drawing/2014/chart" uri="{C3380CC4-5D6E-409C-BE32-E72D297353CC}">
              <c16:uniqueId val="{00000000-945A-47AF-9201-C0D1719F55A0}"/>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14</c:v>
                </c:pt>
                <c:pt idx="4">
                  <c:v>15.5</c:v>
                </c:pt>
              </c:numCache>
            </c:numRef>
          </c:val>
          <c:smooth val="0"/>
          <c:extLst>
            <c:ext xmlns:c16="http://schemas.microsoft.com/office/drawing/2014/chart" uri="{C3380CC4-5D6E-409C-BE32-E72D297353CC}">
              <c16:uniqueId val="{00000001-945A-47AF-9201-C0D1719F55A0}"/>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0984-42C4-927A-A26C7C787FE5}"/>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121</c:v>
                </c:pt>
                <c:pt idx="4">
                  <c:v>81.7</c:v>
                </c:pt>
              </c:numCache>
            </c:numRef>
          </c:val>
          <c:smooth val="0"/>
          <c:extLst>
            <c:ext xmlns:c16="http://schemas.microsoft.com/office/drawing/2014/chart" uri="{C3380CC4-5D6E-409C-BE32-E72D297353CC}">
              <c16:uniqueId val="{00000001-0984-42C4-927A-A26C7C787FE5}"/>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67.599999999999994</c:v>
                </c:pt>
                <c:pt idx="4">
                  <c:v>72.400000000000006</c:v>
                </c:pt>
              </c:numCache>
            </c:numRef>
          </c:val>
          <c:extLst>
            <c:ext xmlns:c16="http://schemas.microsoft.com/office/drawing/2014/chart" uri="{C3380CC4-5D6E-409C-BE32-E72D297353CC}">
              <c16:uniqueId val="{00000000-23F6-47FB-BC96-16F95D0F376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42.4</c:v>
                </c:pt>
                <c:pt idx="4">
                  <c:v>45.4</c:v>
                </c:pt>
              </c:numCache>
            </c:numRef>
          </c:val>
          <c:smooth val="0"/>
          <c:extLst>
            <c:ext xmlns:c16="http://schemas.microsoft.com/office/drawing/2014/chart" uri="{C3380CC4-5D6E-409C-BE32-E72D297353CC}">
              <c16:uniqueId val="{00000001-23F6-47FB-BC96-16F95D0F376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9ADD-4ED7-8F0B-F1287FFCB4FC}"/>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100</c:v>
                </c:pt>
                <c:pt idx="4">
                  <c:v>56</c:v>
                </c:pt>
              </c:numCache>
            </c:numRef>
          </c:val>
          <c:smooth val="0"/>
          <c:extLst>
            <c:ext xmlns:c16="http://schemas.microsoft.com/office/drawing/2014/chart" uri="{C3380CC4-5D6E-409C-BE32-E72D297353CC}">
              <c16:uniqueId val="{00000001-9ADD-4ED7-8F0B-F1287FFCB4FC}"/>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9-4F54-928A-4B3B7CE56BE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9-4F54-928A-4B3B7CE56BE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D-4FFE-904A-F433A0F36AE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D-4FFE-904A-F433A0F36AE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C-4750-8FAE-F5E87305509E}"/>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C-4750-8FAE-F5E87305509E}"/>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4-46B8-B586-06844D51C2E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4-46B8-B586-06844D51C2E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492.2</c:v>
                </c:pt>
                <c:pt idx="4">
                  <c:v>752.2</c:v>
                </c:pt>
              </c:numCache>
            </c:numRef>
          </c:val>
          <c:extLst>
            <c:ext xmlns:c16="http://schemas.microsoft.com/office/drawing/2014/chart" uri="{C3380CC4-5D6E-409C-BE32-E72D297353CC}">
              <c16:uniqueId val="{00000000-4362-40BD-9A82-A430D5DAE1D8}"/>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763.6</c:v>
                </c:pt>
                <c:pt idx="4">
                  <c:v>666.3</c:v>
                </c:pt>
              </c:numCache>
            </c:numRef>
          </c:val>
          <c:smooth val="0"/>
          <c:extLst>
            <c:ext xmlns:c16="http://schemas.microsoft.com/office/drawing/2014/chart" uri="{C3380CC4-5D6E-409C-BE32-E72D297353CC}">
              <c16:uniqueId val="{00000001-4362-40BD-9A82-A430D5DAE1D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362-40BD-9A82-A430D5DAE1D8}"/>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63-411B-A650-02C64EDF05E9}"/>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63-411B-A650-02C64EDF05E9}"/>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#N/A</c:v>
                </c:pt>
                <c:pt idx="2">
                  <c:v>#N/A</c:v>
                </c:pt>
                <c:pt idx="3">
                  <c:v>12760.5</c:v>
                </c:pt>
                <c:pt idx="4">
                  <c:v>12267.6</c:v>
                </c:pt>
              </c:numCache>
            </c:numRef>
          </c:val>
          <c:extLst>
            <c:ext xmlns:c16="http://schemas.microsoft.com/office/drawing/2014/chart" uri="{C3380CC4-5D6E-409C-BE32-E72D297353CC}">
              <c16:uniqueId val="{00000000-FB7C-4911-9593-5D5A4B2EA620}"/>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9106</c:v>
                </c:pt>
                <c:pt idx="4">
                  <c:v>9268.1</c:v>
                </c:pt>
              </c:numCache>
            </c:numRef>
          </c:val>
          <c:smooth val="0"/>
          <c:extLst>
            <c:ext xmlns:c16="http://schemas.microsoft.com/office/drawing/2014/chart" uri="{C3380CC4-5D6E-409C-BE32-E72D297353CC}">
              <c16:uniqueId val="{00000001-FB7C-4911-9593-5D5A4B2EA620}"/>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#N/A</c:v>
                </c:pt>
                <c:pt idx="2">
                  <c:v>#N/A</c:v>
                </c:pt>
                <c:pt idx="3">
                  <c:v>263919</c:v>
                </c:pt>
                <c:pt idx="4">
                  <c:v>279301</c:v>
                </c:pt>
              </c:numCache>
            </c:numRef>
          </c:val>
          <c:extLst>
            <c:ext xmlns:c16="http://schemas.microsoft.com/office/drawing/2014/chart" uri="{C3380CC4-5D6E-409C-BE32-E72D297353CC}">
              <c16:uniqueId val="{00000000-55D3-4689-BFC0-0C58D2B70519}"/>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1359753</c:v>
                </c:pt>
                <c:pt idx="4">
                  <c:v>1430009</c:v>
                </c:pt>
              </c:numCache>
            </c:numRef>
          </c:val>
          <c:smooth val="0"/>
          <c:extLst>
            <c:ext xmlns:c16="http://schemas.microsoft.com/office/drawing/2014/chart" uri="{C3380CC4-5D6E-409C-BE32-E72D297353CC}">
              <c16:uniqueId val="{00000001-55D3-4689-BFC0-0C58D2B70519}"/>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#N/A</c:v>
                </c:pt>
                <c:pt idx="2">
                  <c:v>#N/A</c:v>
                </c:pt>
                <c:pt idx="3">
                  <c:v>17.3</c:v>
                </c:pt>
                <c:pt idx="4">
                  <c:v>17.2</c:v>
                </c:pt>
              </c:numCache>
            </c:numRef>
          </c:val>
          <c:extLst>
            <c:ext xmlns:c16="http://schemas.microsoft.com/office/drawing/2014/chart" uri="{C3380CC4-5D6E-409C-BE32-E72D297353CC}">
              <c16:uniqueId val="{00000000-0E93-40E7-BBEC-CE1DBCA8839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#N/A</c:v>
                </c:pt>
                <c:pt idx="2">
                  <c:v>#N/A</c:v>
                </c:pt>
                <c:pt idx="3">
                  <c:v>35</c:v>
                </c:pt>
                <c:pt idx="4">
                  <c:v>34.299999999999997</c:v>
                </c:pt>
              </c:numCache>
            </c:numRef>
          </c:val>
          <c:smooth val="0"/>
          <c:extLst>
            <c:ext xmlns:c16="http://schemas.microsoft.com/office/drawing/2014/chart" uri="{C3380CC4-5D6E-409C-BE32-E72D297353CC}">
              <c16:uniqueId val="{00000001-0E93-40E7-BBEC-CE1DBCA8839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#N/A</c:v>
                </c:pt>
                <c:pt idx="2">
                  <c:v>#N/A</c:v>
                </c:pt>
                <c:pt idx="3">
                  <c:v>33.299999999999997</c:v>
                </c:pt>
                <c:pt idx="4">
                  <c:v>29.2</c:v>
                </c:pt>
              </c:numCache>
            </c:numRef>
          </c:val>
          <c:extLst>
            <c:ext xmlns:c16="http://schemas.microsoft.com/office/drawing/2014/chart" uri="{C3380CC4-5D6E-409C-BE32-E72D297353CC}">
              <c16:uniqueId val="{00000000-AB9B-42F1-AB42-8D4C797E9529}"/>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#N/A</c:v>
                </c:pt>
                <c:pt idx="2">
                  <c:v>#N/A</c:v>
                </c:pt>
                <c:pt idx="3">
                  <c:v>19</c:v>
                </c:pt>
                <c:pt idx="4">
                  <c:v>20.6</c:v>
                </c:pt>
              </c:numCache>
            </c:numRef>
          </c:val>
          <c:smooth val="0"/>
          <c:extLst>
            <c:ext xmlns:c16="http://schemas.microsoft.com/office/drawing/2014/chart" uri="{C3380CC4-5D6E-409C-BE32-E72D297353CC}">
              <c16:uniqueId val="{00000001-AB9B-42F1-AB42-8D4C797E9529}"/>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61A4-4839-9AEC-326302F58DBF}"/>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#N/A</c:v>
                </c:pt>
                <c:pt idx="2">
                  <c:v>#N/A</c:v>
                </c:pt>
                <c:pt idx="3">
                  <c:v>92.4</c:v>
                </c:pt>
                <c:pt idx="4">
                  <c:v>95.1</c:v>
                </c:pt>
              </c:numCache>
            </c:numRef>
          </c:val>
          <c:smooth val="0"/>
          <c:extLst>
            <c:ext xmlns:c16="http://schemas.microsoft.com/office/drawing/2014/chart" uri="{C3380CC4-5D6E-409C-BE32-E72D297353CC}">
              <c16:uniqueId val="{00000001-61A4-4839-9AEC-326302F58DBF}"/>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67.599999999999994</c:v>
                </c:pt>
                <c:pt idx="4">
                  <c:v>72.400000000000006</c:v>
                </c:pt>
              </c:numCache>
            </c:numRef>
          </c:val>
          <c:extLst>
            <c:ext xmlns:c16="http://schemas.microsoft.com/office/drawing/2014/chart" uri="{C3380CC4-5D6E-409C-BE32-E72D297353CC}">
              <c16:uniqueId val="{00000000-80E6-44F8-AB0B-8D4C4DF8E620}"/>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61.9</c:v>
                </c:pt>
                <c:pt idx="4">
                  <c:v>62</c:v>
                </c:pt>
              </c:numCache>
            </c:numRef>
          </c:val>
          <c:smooth val="0"/>
          <c:extLst>
            <c:ext xmlns:c16="http://schemas.microsoft.com/office/drawing/2014/chart" uri="{C3380CC4-5D6E-409C-BE32-E72D297353CC}">
              <c16:uniqueId val="{00000001-80E6-44F8-AB0B-8D4C4DF8E620}"/>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12431" y="12140045"/>
          <a:ext cx="5191977"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12431" y="15188046"/>
          <a:ext cx="5191977"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12431" y="18249034"/>
          <a:ext cx="5191977"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12431" y="21292705"/>
          <a:ext cx="5191977"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12431" y="24303183"/>
          <a:ext cx="5191977"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74633" y="12140045"/>
          <a:ext cx="5191978"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74633" y="15188046"/>
          <a:ext cx="5191978"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74633" y="18249034"/>
          <a:ext cx="5191978"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74633" y="21292705"/>
          <a:ext cx="5191978"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74633" y="24303183"/>
          <a:ext cx="5191978"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41165"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41165"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41165"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41165"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41165"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5532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5532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5532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5532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5532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2"/>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3"/>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5"/>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4"/>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1"/>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2"/>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48"/>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50"/>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41"/>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42"/>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51"/>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51"/>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118873</xdr:colOff>
          <xdr:row>56</xdr:row>
          <xdr:rowOff>37256</xdr:rowOff>
        </xdr:to>
        <xdr:pic>
          <xdr:nvPicPr>
            <xdr:cNvPr id="108" name="TXT水力_設備利用率">
              <a:extLst>
                <a:ext uri="{FF2B5EF4-FFF2-40B4-BE49-F238E27FC236}">
                  <a16:creationId xmlns:a16="http://schemas.microsoft.com/office/drawing/2014/main" id="{00000000-0008-0000-0000-0000B0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2"/>
            <a:srcRect/>
            <a:stretch>
              <a:fillRect/>
            </a:stretch>
          </xdr:blipFill>
          <xdr:spPr bwMode="auto">
            <a:xfrm>
              <a:off x="7053073" y="126156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118874</xdr:colOff>
          <xdr:row>70</xdr:row>
          <xdr:rowOff>189139</xdr:rowOff>
        </xdr:to>
        <xdr:pic>
          <xdr:nvPicPr>
            <xdr:cNvPr id="109" name="TXT水力_修繕費比率">
              <a:extLst>
                <a:ext uri="{FF2B5EF4-FFF2-40B4-BE49-F238E27FC236}">
                  <a16:creationId xmlns:a16="http://schemas.microsoft.com/office/drawing/2014/main" id="{00000000-0008-0000-0000-0000B1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2"/>
            <a:srcRect/>
            <a:stretch>
              <a:fillRect/>
            </a:stretch>
          </xdr:blipFill>
          <xdr:spPr bwMode="auto">
            <a:xfrm>
              <a:off x="7053074"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118874</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B2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2"/>
            <a:srcRect/>
            <a:stretch>
              <a:fillRect/>
            </a:stretch>
          </xdr:blipFill>
          <xdr:spPr bwMode="auto">
            <a:xfrm>
              <a:off x="7053074"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118874</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B3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2"/>
            <a:srcRect/>
            <a:stretch>
              <a:fillRect/>
            </a:stretch>
          </xdr:blipFill>
          <xdr:spPr bwMode="auto">
            <a:xfrm>
              <a:off x="7053074" y="216720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118874</xdr:colOff>
          <xdr:row>115</xdr:row>
          <xdr:rowOff>23131</xdr:rowOff>
        </xdr:to>
        <xdr:pic>
          <xdr:nvPicPr>
            <xdr:cNvPr id="112" name="TXT水力_FIT収入割合">
              <a:extLst>
                <a:ext uri="{FF2B5EF4-FFF2-40B4-BE49-F238E27FC236}">
                  <a16:creationId xmlns:a16="http://schemas.microsoft.com/office/drawing/2014/main" id="{00000000-0008-0000-0000-0000B4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2"/>
            <a:srcRect/>
            <a:stretch>
              <a:fillRect/>
            </a:stretch>
          </xdr:blipFill>
          <xdr:spPr bwMode="auto">
            <a:xfrm>
              <a:off x="7053074" y="246438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2"/>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2"/>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2"/>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2"/>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2"/>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N41" zoomScale="60" zoomScaleNormal="60" workbookViewId="0">
      <selection activeCell="AT84" sqref="AT84"/>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北栄町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97.5</v>
      </c>
      <c r="O3" s="129"/>
      <c r="P3" s="129"/>
      <c r="Q3" s="130"/>
      <c r="R3" s="1"/>
      <c r="S3" s="131" t="s">
        <v>8</v>
      </c>
      <c r="T3" s="132"/>
      <c r="U3" s="132"/>
      <c r="V3" s="132"/>
      <c r="W3" s="132"/>
      <c r="X3" s="132"/>
      <c r="Y3" s="132"/>
      <c r="Z3" s="132"/>
      <c r="AA3" s="132"/>
      <c r="AB3" s="132"/>
      <c r="AC3" s="132"/>
      <c r="AD3" s="132"/>
      <c r="AE3" s="132"/>
      <c r="AF3" s="132"/>
      <c r="AG3" s="132"/>
      <c r="AH3" s="133"/>
      <c r="AI3" s="1"/>
      <c r="AJ3" s="1"/>
      <c r="AK3" s="118" t="s">
        <v>261</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f>データ!AJ6</f>
        <v>20465</v>
      </c>
      <c r="M14" s="162"/>
      <c r="N14" s="150">
        <f>データ!AK6</f>
        <v>20358</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t="str">
        <f>データ!AR6</f>
        <v>-</v>
      </c>
      <c r="I16" s="177"/>
      <c r="J16" s="177" t="str">
        <f>データ!AS6</f>
        <v>-</v>
      </c>
      <c r="K16" s="177"/>
      <c r="L16" s="177">
        <f>データ!AT6</f>
        <v>20465</v>
      </c>
      <c r="M16" s="177"/>
      <c r="N16" s="166">
        <f>データ!AU6</f>
        <v>20358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417724</v>
      </c>
      <c r="J19" s="180"/>
      <c r="K19" s="180"/>
      <c r="L19" s="180">
        <f>データ!AX6</f>
        <v>417724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262</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260</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（最大出力合計13,500kW）</v>
      </c>
      <c r="D123" s="5" t="str">
        <f>データ!EX9</f>
        <v>（最大出力合計-kW）</v>
      </c>
      <c r="E123" s="5" t="str">
        <f>データ!GW9</f>
        <v>（最大出力合計-kW）</v>
      </c>
      <c r="F123" s="5" t="str">
        <f>データ!IV9</f>
        <v>（最大出力合計13,500kW）</v>
      </c>
      <c r="G123" s="5" t="str">
        <f>データ!KU9</f>
        <v>（最大出力合計-kW）</v>
      </c>
    </row>
  </sheetData>
  <sheetProtection algorithmName="SHA-512" hashValue="Rqq3GHP+4cSxa1FtyUN8QDDmsvA6dvMlJZGxENrqw7R3SxPXg5nyF2HOSzhUsD8w5JEyvVgilRylECJLffe/OA==" saltValue="lqx0I+LOMN5ft+Wi1nmudw==" spinCount="100000" sheet="1" objects="1" scenarios="1" formatCells="0" formatColumns="0" formatRows="0"/>
  <mergeCells count="85">
    <mergeCell ref="AK3:AQ38"/>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313726</v>
      </c>
      <c r="D6" s="67" t="str">
        <f t="shared" si="6"/>
        <v>46</v>
      </c>
      <c r="E6" s="67" t="str">
        <f t="shared" si="6"/>
        <v>04</v>
      </c>
      <c r="F6" s="67" t="str">
        <f t="shared" si="6"/>
        <v>0</v>
      </c>
      <c r="G6" s="67" t="str">
        <f t="shared" si="6"/>
        <v>000</v>
      </c>
      <c r="H6" s="67" t="str">
        <f t="shared" si="6"/>
        <v>鳥取県　北栄町</v>
      </c>
      <c r="I6" s="67" t="str">
        <f t="shared" si="6"/>
        <v>法適用</v>
      </c>
      <c r="J6" s="67" t="str">
        <f t="shared" si="6"/>
        <v>電気事業</v>
      </c>
      <c r="K6" s="67" t="str">
        <f t="shared" si="6"/>
        <v>非設置</v>
      </c>
      <c r="L6" s="68">
        <f t="shared" si="6"/>
        <v>97.5</v>
      </c>
      <c r="M6" s="69" t="str">
        <f t="shared" si="6"/>
        <v>-</v>
      </c>
      <c r="N6" s="69" t="str">
        <f t="shared" si="6"/>
        <v>-</v>
      </c>
      <c r="O6" s="69">
        <f t="shared" si="6"/>
        <v>1</v>
      </c>
      <c r="P6" s="69" t="str">
        <f t="shared" si="6"/>
        <v>-</v>
      </c>
      <c r="Q6" s="69" t="str">
        <f t="shared" si="6"/>
        <v>-</v>
      </c>
      <c r="R6" s="70" t="str">
        <f>R7</f>
        <v>令和8年3月31日　北条砂丘風力発電所</v>
      </c>
      <c r="S6" s="71" t="str">
        <f t="shared" si="6"/>
        <v>令和8年3月31日　北条砂丘風力発電所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f t="shared" si="6"/>
        <v>20465</v>
      </c>
      <c r="AK6" s="69">
        <f t="shared" si="6"/>
        <v>20358</v>
      </c>
      <c r="AL6" s="69" t="str">
        <f t="shared" si="6"/>
        <v>-</v>
      </c>
      <c r="AM6" s="69" t="str">
        <f t="shared" si="6"/>
        <v>-</v>
      </c>
      <c r="AN6" s="69" t="str">
        <f t="shared" si="6"/>
        <v>-</v>
      </c>
      <c r="AO6" s="69" t="str">
        <f t="shared" si="6"/>
        <v>-</v>
      </c>
      <c r="AP6" s="69" t="str">
        <f t="shared" si="6"/>
        <v>-</v>
      </c>
      <c r="AQ6" s="69" t="str">
        <f t="shared" si="6"/>
        <v>-</v>
      </c>
      <c r="AR6" s="69" t="str">
        <f t="shared" si="6"/>
        <v>-</v>
      </c>
      <c r="AS6" s="69" t="str">
        <f t="shared" si="6"/>
        <v>-</v>
      </c>
      <c r="AT6" s="69">
        <f t="shared" si="6"/>
        <v>20465</v>
      </c>
      <c r="AU6" s="69">
        <f t="shared" si="6"/>
        <v>20358</v>
      </c>
      <c r="AV6" s="69" t="str">
        <f t="shared" si="6"/>
        <v>-</v>
      </c>
      <c r="AW6" s="69">
        <f t="shared" si="6"/>
        <v>417724</v>
      </c>
      <c r="AX6" s="69">
        <f t="shared" si="6"/>
        <v>417724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97.5</v>
      </c>
      <c r="M7" s="79" t="s">
        <v>129</v>
      </c>
      <c r="N7" s="79" t="s">
        <v>129</v>
      </c>
      <c r="O7" s="80">
        <v>1</v>
      </c>
      <c r="P7" s="80" t="s">
        <v>129</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v>20465</v>
      </c>
      <c r="AK7" s="80">
        <v>20358</v>
      </c>
      <c r="AL7" s="80" t="s">
        <v>129</v>
      </c>
      <c r="AM7" s="80" t="s">
        <v>129</v>
      </c>
      <c r="AN7" s="80" t="s">
        <v>129</v>
      </c>
      <c r="AO7" s="80" t="s">
        <v>129</v>
      </c>
      <c r="AP7" s="80" t="s">
        <v>129</v>
      </c>
      <c r="AQ7" s="80" t="s">
        <v>129</v>
      </c>
      <c r="AR7" s="80" t="s">
        <v>129</v>
      </c>
      <c r="AS7" s="80" t="s">
        <v>129</v>
      </c>
      <c r="AT7" s="80">
        <v>20465</v>
      </c>
      <c r="AU7" s="80">
        <v>20358</v>
      </c>
      <c r="AV7" s="80" t="s">
        <v>129</v>
      </c>
      <c r="AW7" s="80">
        <v>417724</v>
      </c>
      <c r="AX7" s="80">
        <v>417724</v>
      </c>
      <c r="AY7" s="83" t="s">
        <v>129</v>
      </c>
      <c r="AZ7" s="83" t="s">
        <v>129</v>
      </c>
      <c r="BA7" s="83" t="s">
        <v>129</v>
      </c>
      <c r="BB7" s="83">
        <v>157.69999999999999</v>
      </c>
      <c r="BC7" s="83">
        <v>165.2</v>
      </c>
      <c r="BD7" s="83" t="s">
        <v>129</v>
      </c>
      <c r="BE7" s="83" t="s">
        <v>129</v>
      </c>
      <c r="BF7" s="83" t="s">
        <v>129</v>
      </c>
      <c r="BG7" s="83">
        <v>130.19999999999999</v>
      </c>
      <c r="BH7" s="83">
        <v>134.6</v>
      </c>
      <c r="BI7" s="83">
        <v>100</v>
      </c>
      <c r="BJ7" s="83" t="s">
        <v>129</v>
      </c>
      <c r="BK7" s="83" t="s">
        <v>129</v>
      </c>
      <c r="BL7" s="83" t="s">
        <v>129</v>
      </c>
      <c r="BM7" s="83">
        <v>142.19999999999999</v>
      </c>
      <c r="BN7" s="83">
        <v>146.9</v>
      </c>
      <c r="BO7" s="83" t="s">
        <v>129</v>
      </c>
      <c r="BP7" s="83" t="s">
        <v>129</v>
      </c>
      <c r="BQ7" s="83" t="s">
        <v>129</v>
      </c>
      <c r="BR7" s="83">
        <v>129.30000000000001</v>
      </c>
      <c r="BS7" s="83">
        <v>133.80000000000001</v>
      </c>
      <c r="BT7" s="83">
        <v>100</v>
      </c>
      <c r="BU7" s="83" t="s">
        <v>129</v>
      </c>
      <c r="BV7" s="83" t="s">
        <v>129</v>
      </c>
      <c r="BW7" s="83" t="s">
        <v>129</v>
      </c>
      <c r="BX7" s="83">
        <v>492.2</v>
      </c>
      <c r="BY7" s="83">
        <v>752.2</v>
      </c>
      <c r="BZ7" s="83" t="s">
        <v>129</v>
      </c>
      <c r="CA7" s="83" t="s">
        <v>129</v>
      </c>
      <c r="CB7" s="83" t="s">
        <v>129</v>
      </c>
      <c r="CC7" s="83">
        <v>763.6</v>
      </c>
      <c r="CD7" s="83">
        <v>666.3</v>
      </c>
      <c r="CE7" s="83">
        <v>100</v>
      </c>
      <c r="CF7" s="83" t="s">
        <v>129</v>
      </c>
      <c r="CG7" s="83" t="s">
        <v>129</v>
      </c>
      <c r="CH7" s="83" t="s">
        <v>129</v>
      </c>
      <c r="CI7" s="83">
        <v>12760.5</v>
      </c>
      <c r="CJ7" s="83">
        <v>12267.6</v>
      </c>
      <c r="CK7" s="83" t="s">
        <v>129</v>
      </c>
      <c r="CL7" s="83" t="s">
        <v>129</v>
      </c>
      <c r="CM7" s="83" t="s">
        <v>129</v>
      </c>
      <c r="CN7" s="83">
        <v>9106</v>
      </c>
      <c r="CO7" s="83">
        <v>9268.1</v>
      </c>
      <c r="CP7" s="80" t="s">
        <v>129</v>
      </c>
      <c r="CQ7" s="80" t="s">
        <v>129</v>
      </c>
      <c r="CR7" s="80" t="s">
        <v>129</v>
      </c>
      <c r="CS7" s="80">
        <v>263919</v>
      </c>
      <c r="CT7" s="80">
        <v>279301</v>
      </c>
      <c r="CU7" s="80" t="s">
        <v>129</v>
      </c>
      <c r="CV7" s="80" t="s">
        <v>129</v>
      </c>
      <c r="CW7" s="80" t="s">
        <v>129</v>
      </c>
      <c r="CX7" s="80">
        <v>1359753</v>
      </c>
      <c r="CY7" s="80">
        <v>1430009</v>
      </c>
      <c r="CZ7" s="80">
        <v>13500</v>
      </c>
      <c r="DA7" s="83" t="s">
        <v>129</v>
      </c>
      <c r="DB7" s="83" t="s">
        <v>129</v>
      </c>
      <c r="DC7" s="83" t="s">
        <v>129</v>
      </c>
      <c r="DD7" s="83">
        <v>17.3</v>
      </c>
      <c r="DE7" s="83">
        <v>17.2</v>
      </c>
      <c r="DF7" s="83" t="s">
        <v>129</v>
      </c>
      <c r="DG7" s="83" t="s">
        <v>129</v>
      </c>
      <c r="DH7" s="83" t="s">
        <v>129</v>
      </c>
      <c r="DI7" s="83">
        <v>35</v>
      </c>
      <c r="DJ7" s="83">
        <v>34.299999999999997</v>
      </c>
      <c r="DK7" s="83" t="s">
        <v>129</v>
      </c>
      <c r="DL7" s="83" t="s">
        <v>129</v>
      </c>
      <c r="DM7" s="83" t="s">
        <v>129</v>
      </c>
      <c r="DN7" s="83">
        <v>33.299999999999997</v>
      </c>
      <c r="DO7" s="83">
        <v>29.2</v>
      </c>
      <c r="DP7" s="83" t="s">
        <v>129</v>
      </c>
      <c r="DQ7" s="83" t="s">
        <v>129</v>
      </c>
      <c r="DR7" s="83" t="s">
        <v>129</v>
      </c>
      <c r="DS7" s="83">
        <v>19</v>
      </c>
      <c r="DT7" s="83">
        <v>20.6</v>
      </c>
      <c r="DU7" s="83" t="s">
        <v>129</v>
      </c>
      <c r="DV7" s="83" t="s">
        <v>129</v>
      </c>
      <c r="DW7" s="83" t="s">
        <v>129</v>
      </c>
      <c r="DX7" s="83">
        <v>0</v>
      </c>
      <c r="DY7" s="83">
        <v>0</v>
      </c>
      <c r="DZ7" s="83" t="s">
        <v>129</v>
      </c>
      <c r="EA7" s="83" t="s">
        <v>129</v>
      </c>
      <c r="EB7" s="83" t="s">
        <v>129</v>
      </c>
      <c r="EC7" s="83">
        <v>92.4</v>
      </c>
      <c r="ED7" s="83">
        <v>95.1</v>
      </c>
      <c r="EE7" s="83" t="s">
        <v>129</v>
      </c>
      <c r="EF7" s="83" t="s">
        <v>129</v>
      </c>
      <c r="EG7" s="83" t="s">
        <v>129</v>
      </c>
      <c r="EH7" s="83">
        <v>67.599999999999994</v>
      </c>
      <c r="EI7" s="83">
        <v>72.400000000000006</v>
      </c>
      <c r="EJ7" s="83" t="s">
        <v>129</v>
      </c>
      <c r="EK7" s="83" t="s">
        <v>129</v>
      </c>
      <c r="EL7" s="83" t="s">
        <v>129</v>
      </c>
      <c r="EM7" s="83">
        <v>61.9</v>
      </c>
      <c r="EN7" s="83">
        <v>62</v>
      </c>
      <c r="EO7" s="83" t="s">
        <v>129</v>
      </c>
      <c r="EP7" s="83" t="s">
        <v>129</v>
      </c>
      <c r="EQ7" s="83" t="s">
        <v>129</v>
      </c>
      <c r="ER7" s="83">
        <v>100</v>
      </c>
      <c r="ES7" s="83">
        <v>100</v>
      </c>
      <c r="ET7" s="83" t="s">
        <v>129</v>
      </c>
      <c r="EU7" s="83" t="s">
        <v>129</v>
      </c>
      <c r="EV7" s="83" t="s">
        <v>129</v>
      </c>
      <c r="EW7" s="83">
        <v>22.2</v>
      </c>
      <c r="EX7" s="83">
        <v>23</v>
      </c>
      <c r="EY7" s="80" t="s">
        <v>129</v>
      </c>
      <c r="EZ7" s="83" t="s">
        <v>129</v>
      </c>
      <c r="FA7" s="83" t="s">
        <v>129</v>
      </c>
      <c r="FB7" s="83" t="s">
        <v>129</v>
      </c>
      <c r="FC7" s="83" t="s">
        <v>129</v>
      </c>
      <c r="FD7" s="83" t="s">
        <v>129</v>
      </c>
      <c r="FE7" s="83" t="s">
        <v>129</v>
      </c>
      <c r="FF7" s="83" t="s">
        <v>129</v>
      </c>
      <c r="FG7" s="83" t="s">
        <v>129</v>
      </c>
      <c r="FH7" s="83">
        <v>36.6</v>
      </c>
      <c r="FI7" s="83">
        <v>35.799999999999997</v>
      </c>
      <c r="FJ7" s="83" t="s">
        <v>129</v>
      </c>
      <c r="FK7" s="83" t="s">
        <v>129</v>
      </c>
      <c r="FL7" s="83" t="s">
        <v>129</v>
      </c>
      <c r="FM7" s="83" t="s">
        <v>129</v>
      </c>
      <c r="FN7" s="83" t="s">
        <v>129</v>
      </c>
      <c r="FO7" s="83" t="s">
        <v>129</v>
      </c>
      <c r="FP7" s="83" t="s">
        <v>129</v>
      </c>
      <c r="FQ7" s="83" t="s">
        <v>129</v>
      </c>
      <c r="FR7" s="83">
        <v>20</v>
      </c>
      <c r="FS7" s="83">
        <v>22.1</v>
      </c>
      <c r="FT7" s="83" t="s">
        <v>129</v>
      </c>
      <c r="FU7" s="83" t="s">
        <v>129</v>
      </c>
      <c r="FV7" s="83" t="s">
        <v>129</v>
      </c>
      <c r="FW7" s="83" t="s">
        <v>129</v>
      </c>
      <c r="FX7" s="83" t="s">
        <v>129</v>
      </c>
      <c r="FY7" s="83" t="s">
        <v>129</v>
      </c>
      <c r="FZ7" s="83" t="s">
        <v>129</v>
      </c>
      <c r="GA7" s="83" t="s">
        <v>129</v>
      </c>
      <c r="GB7" s="83">
        <v>82</v>
      </c>
      <c r="GC7" s="83">
        <v>87.3</v>
      </c>
      <c r="GD7" s="83" t="s">
        <v>129</v>
      </c>
      <c r="GE7" s="83" t="s">
        <v>129</v>
      </c>
      <c r="GF7" s="83" t="s">
        <v>129</v>
      </c>
      <c r="GG7" s="83" t="s">
        <v>129</v>
      </c>
      <c r="GH7" s="83" t="s">
        <v>129</v>
      </c>
      <c r="GI7" s="83" t="s">
        <v>129</v>
      </c>
      <c r="GJ7" s="83" t="s">
        <v>129</v>
      </c>
      <c r="GK7" s="83" t="s">
        <v>129</v>
      </c>
      <c r="GL7" s="83">
        <v>63.8</v>
      </c>
      <c r="GM7" s="83">
        <v>63.6</v>
      </c>
      <c r="GN7" s="83" t="s">
        <v>129</v>
      </c>
      <c r="GO7" s="83" t="s">
        <v>129</v>
      </c>
      <c r="GP7" s="83" t="s">
        <v>129</v>
      </c>
      <c r="GQ7" s="83" t="s">
        <v>129</v>
      </c>
      <c r="GR7" s="83" t="s">
        <v>129</v>
      </c>
      <c r="GS7" s="83" t="s">
        <v>129</v>
      </c>
      <c r="GT7" s="83" t="s">
        <v>129</v>
      </c>
      <c r="GU7" s="83" t="s">
        <v>129</v>
      </c>
      <c r="GV7" s="83">
        <v>15.2</v>
      </c>
      <c r="GW7" s="83">
        <v>17.7</v>
      </c>
      <c r="GX7" s="80" t="s">
        <v>129</v>
      </c>
      <c r="GY7" s="83" t="s">
        <v>129</v>
      </c>
      <c r="GZ7" s="83" t="s">
        <v>129</v>
      </c>
      <c r="HA7" s="83" t="s">
        <v>129</v>
      </c>
      <c r="HB7" s="83" t="s">
        <v>129</v>
      </c>
      <c r="HC7" s="83" t="s">
        <v>129</v>
      </c>
      <c r="HD7" s="83" t="s">
        <v>129</v>
      </c>
      <c r="HE7" s="83" t="s">
        <v>129</v>
      </c>
      <c r="HF7" s="83" t="s">
        <v>129</v>
      </c>
      <c r="HG7" s="83">
        <v>21.3</v>
      </c>
      <c r="HH7" s="83">
        <v>11.7</v>
      </c>
      <c r="HI7" s="83" t="s">
        <v>129</v>
      </c>
      <c r="HJ7" s="83" t="s">
        <v>129</v>
      </c>
      <c r="HK7" s="83" t="s">
        <v>129</v>
      </c>
      <c r="HL7" s="83" t="s">
        <v>129</v>
      </c>
      <c r="HM7" s="83" t="s">
        <v>129</v>
      </c>
      <c r="HN7" s="83" t="s">
        <v>129</v>
      </c>
      <c r="HO7" s="83" t="s">
        <v>129</v>
      </c>
      <c r="HP7" s="83" t="s">
        <v>129</v>
      </c>
      <c r="HQ7" s="83">
        <v>28.3</v>
      </c>
      <c r="HR7" s="83">
        <v>17.899999999999999</v>
      </c>
      <c r="HS7" s="83" t="s">
        <v>129</v>
      </c>
      <c r="HT7" s="83" t="s">
        <v>129</v>
      </c>
      <c r="HU7" s="83" t="s">
        <v>129</v>
      </c>
      <c r="HV7" s="83" t="s">
        <v>129</v>
      </c>
      <c r="HW7" s="83" t="s">
        <v>129</v>
      </c>
      <c r="HX7" s="83" t="s">
        <v>129</v>
      </c>
      <c r="HY7" s="83" t="s">
        <v>129</v>
      </c>
      <c r="HZ7" s="83" t="s">
        <v>129</v>
      </c>
      <c r="IA7" s="83">
        <v>0</v>
      </c>
      <c r="IB7" s="83">
        <v>0</v>
      </c>
      <c r="IC7" s="83" t="s">
        <v>129</v>
      </c>
      <c r="ID7" s="83" t="s">
        <v>129</v>
      </c>
      <c r="IE7" s="83" t="s">
        <v>129</v>
      </c>
      <c r="IF7" s="83" t="s">
        <v>129</v>
      </c>
      <c r="IG7" s="83" t="s">
        <v>129</v>
      </c>
      <c r="IH7" s="83" t="s">
        <v>129</v>
      </c>
      <c r="II7" s="83" t="s">
        <v>129</v>
      </c>
      <c r="IJ7" s="83" t="s">
        <v>129</v>
      </c>
      <c r="IK7" s="83">
        <v>76.900000000000006</v>
      </c>
      <c r="IL7" s="83">
        <v>81.8</v>
      </c>
      <c r="IM7" s="83" t="s">
        <v>129</v>
      </c>
      <c r="IN7" s="83" t="s">
        <v>129</v>
      </c>
      <c r="IO7" s="83" t="s">
        <v>129</v>
      </c>
      <c r="IP7" s="83" t="s">
        <v>129</v>
      </c>
      <c r="IQ7" s="83" t="s">
        <v>129</v>
      </c>
      <c r="IR7" s="83" t="s">
        <v>129</v>
      </c>
      <c r="IS7" s="83" t="s">
        <v>129</v>
      </c>
      <c r="IT7" s="83" t="s">
        <v>129</v>
      </c>
      <c r="IU7" s="83">
        <v>28.2</v>
      </c>
      <c r="IV7" s="83">
        <v>0</v>
      </c>
      <c r="IW7" s="80">
        <v>13500</v>
      </c>
      <c r="IX7" s="83" t="s">
        <v>129</v>
      </c>
      <c r="IY7" s="83" t="s">
        <v>129</v>
      </c>
      <c r="IZ7" s="83" t="s">
        <v>129</v>
      </c>
      <c r="JA7" s="83">
        <v>17.3</v>
      </c>
      <c r="JB7" s="83">
        <v>17.2</v>
      </c>
      <c r="JC7" s="83" t="s">
        <v>129</v>
      </c>
      <c r="JD7" s="83" t="s">
        <v>129</v>
      </c>
      <c r="JE7" s="83" t="s">
        <v>129</v>
      </c>
      <c r="JF7" s="83">
        <v>16.899999999999999</v>
      </c>
      <c r="JG7" s="83">
        <v>20.9</v>
      </c>
      <c r="JH7" s="83" t="s">
        <v>129</v>
      </c>
      <c r="JI7" s="83" t="s">
        <v>129</v>
      </c>
      <c r="JJ7" s="83" t="s">
        <v>129</v>
      </c>
      <c r="JK7" s="83">
        <v>33.299999999999997</v>
      </c>
      <c r="JL7" s="83">
        <v>29.2</v>
      </c>
      <c r="JM7" s="83" t="s">
        <v>129</v>
      </c>
      <c r="JN7" s="83" t="s">
        <v>129</v>
      </c>
      <c r="JO7" s="83" t="s">
        <v>129</v>
      </c>
      <c r="JP7" s="83">
        <v>14</v>
      </c>
      <c r="JQ7" s="83">
        <v>15.5</v>
      </c>
      <c r="JR7" s="83" t="s">
        <v>129</v>
      </c>
      <c r="JS7" s="83" t="s">
        <v>129</v>
      </c>
      <c r="JT7" s="83" t="s">
        <v>129</v>
      </c>
      <c r="JU7" s="83">
        <v>0</v>
      </c>
      <c r="JV7" s="83">
        <v>0</v>
      </c>
      <c r="JW7" s="83" t="s">
        <v>129</v>
      </c>
      <c r="JX7" s="83" t="s">
        <v>129</v>
      </c>
      <c r="JY7" s="83" t="s">
        <v>129</v>
      </c>
      <c r="JZ7" s="83">
        <v>121</v>
      </c>
      <c r="KA7" s="83">
        <v>81.7</v>
      </c>
      <c r="KB7" s="83" t="s">
        <v>129</v>
      </c>
      <c r="KC7" s="83" t="s">
        <v>129</v>
      </c>
      <c r="KD7" s="83" t="s">
        <v>129</v>
      </c>
      <c r="KE7" s="83">
        <v>67.599999999999994</v>
      </c>
      <c r="KF7" s="83">
        <v>72.400000000000006</v>
      </c>
      <c r="KG7" s="83" t="s">
        <v>129</v>
      </c>
      <c r="KH7" s="83" t="s">
        <v>129</v>
      </c>
      <c r="KI7" s="83" t="s">
        <v>129</v>
      </c>
      <c r="KJ7" s="83">
        <v>42.4</v>
      </c>
      <c r="KK7" s="83">
        <v>45.4</v>
      </c>
      <c r="KL7" s="83" t="s">
        <v>129</v>
      </c>
      <c r="KM7" s="83" t="s">
        <v>129</v>
      </c>
      <c r="KN7" s="83" t="s">
        <v>129</v>
      </c>
      <c r="KO7" s="83">
        <v>100</v>
      </c>
      <c r="KP7" s="83">
        <v>100</v>
      </c>
      <c r="KQ7" s="83" t="s">
        <v>129</v>
      </c>
      <c r="KR7" s="83" t="s">
        <v>129</v>
      </c>
      <c r="KS7" s="83" t="s">
        <v>129</v>
      </c>
      <c r="KT7" s="83">
        <v>100</v>
      </c>
      <c r="KU7" s="83">
        <v>56</v>
      </c>
      <c r="KV7" s="80" t="s">
        <v>129</v>
      </c>
      <c r="KW7" s="83" t="s">
        <v>129</v>
      </c>
      <c r="KX7" s="83" t="s">
        <v>129</v>
      </c>
      <c r="KY7" s="83" t="s">
        <v>129</v>
      </c>
      <c r="KZ7" s="83" t="s">
        <v>129</v>
      </c>
      <c r="LA7" s="83" t="s">
        <v>129</v>
      </c>
      <c r="LB7" s="83" t="s">
        <v>129</v>
      </c>
      <c r="LC7" s="83" t="s">
        <v>129</v>
      </c>
      <c r="LD7" s="83" t="s">
        <v>129</v>
      </c>
      <c r="LE7" s="83">
        <v>15.5</v>
      </c>
      <c r="LF7" s="83">
        <v>15.2</v>
      </c>
      <c r="LG7" s="83" t="s">
        <v>129</v>
      </c>
      <c r="LH7" s="83" t="s">
        <v>129</v>
      </c>
      <c r="LI7" s="83" t="s">
        <v>129</v>
      </c>
      <c r="LJ7" s="83" t="s">
        <v>129</v>
      </c>
      <c r="LK7" s="83" t="s">
        <v>129</v>
      </c>
      <c r="LL7" s="83" t="s">
        <v>129</v>
      </c>
      <c r="LM7" s="83" t="s">
        <v>129</v>
      </c>
      <c r="LN7" s="83" t="s">
        <v>129</v>
      </c>
      <c r="LO7" s="83">
        <v>2.4</v>
      </c>
      <c r="LP7" s="83">
        <v>3.7</v>
      </c>
      <c r="LQ7" s="83" t="s">
        <v>129</v>
      </c>
      <c r="LR7" s="83" t="s">
        <v>129</v>
      </c>
      <c r="LS7" s="83" t="s">
        <v>129</v>
      </c>
      <c r="LT7" s="83" t="s">
        <v>129</v>
      </c>
      <c r="LU7" s="83" t="s">
        <v>129</v>
      </c>
      <c r="LV7" s="83" t="s">
        <v>129</v>
      </c>
      <c r="LW7" s="83" t="s">
        <v>129</v>
      </c>
      <c r="LX7" s="83" t="s">
        <v>129</v>
      </c>
      <c r="LY7" s="83">
        <v>270.5</v>
      </c>
      <c r="LZ7" s="83">
        <v>252.2</v>
      </c>
      <c r="MA7" s="83" t="s">
        <v>129</v>
      </c>
      <c r="MB7" s="83" t="s">
        <v>129</v>
      </c>
      <c r="MC7" s="83" t="s">
        <v>129</v>
      </c>
      <c r="MD7" s="83" t="s">
        <v>129</v>
      </c>
      <c r="ME7" s="83" t="s">
        <v>129</v>
      </c>
      <c r="MF7" s="83" t="s">
        <v>129</v>
      </c>
      <c r="MG7" s="83" t="s">
        <v>129</v>
      </c>
      <c r="MH7" s="83" t="s">
        <v>129</v>
      </c>
      <c r="MI7" s="83">
        <v>27.3</v>
      </c>
      <c r="MJ7" s="83">
        <v>32.5</v>
      </c>
      <c r="MK7" s="83" t="s">
        <v>129</v>
      </c>
      <c r="ML7" s="83" t="s">
        <v>129</v>
      </c>
      <c r="MM7" s="83" t="s">
        <v>129</v>
      </c>
      <c r="MN7" s="83" t="s">
        <v>129</v>
      </c>
      <c r="MO7" s="83" t="s">
        <v>129</v>
      </c>
      <c r="MP7" s="83" t="s">
        <v>129</v>
      </c>
      <c r="MQ7" s="83" t="s">
        <v>129</v>
      </c>
      <c r="MR7" s="83" t="s">
        <v>129</v>
      </c>
      <c r="MS7" s="83">
        <v>100</v>
      </c>
      <c r="MT7" s="83">
        <v>100</v>
      </c>
      <c r="MU7" s="83" t="s">
        <v>129</v>
      </c>
      <c r="MV7" s="83" t="s">
        <v>129</v>
      </c>
      <c r="MW7" s="83" t="s">
        <v>129</v>
      </c>
      <c r="MX7" s="83" t="s">
        <v>129</v>
      </c>
      <c r="MY7" s="83" t="s">
        <v>129</v>
      </c>
      <c r="MZ7" s="83" t="s">
        <v>129</v>
      </c>
      <c r="NA7" s="83" t="s">
        <v>129</v>
      </c>
      <c r="NB7" s="83" t="s">
        <v>129</v>
      </c>
      <c r="NC7" s="83" t="s">
        <v>129</v>
      </c>
      <c r="ND7" s="83" t="s">
        <v>129</v>
      </c>
      <c r="NE7" s="83" t="s">
        <v>129</v>
      </c>
      <c r="NF7" s="83">
        <v>1</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f>IF(SUM($M$6,$MU$7:$MX$7)=0,FALSE,TRUE)</f>
        <v>0</v>
      </c>
      <c r="GE8" s="87" t="s">
        <v>133</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1</v>
      </c>
      <c r="IY8" s="87" t="s">
        <v>133</v>
      </c>
      <c r="IZ8" s="85"/>
      <c r="JA8" s="85"/>
      <c r="JB8" s="85"/>
      <c r="JC8" s="85"/>
      <c r="JD8" s="86"/>
      <c r="JE8" s="85"/>
      <c r="JF8" s="85"/>
      <c r="JG8" s="85" t="str">
        <f>JH4</f>
        <v>修繕費比率（％）</v>
      </c>
      <c r="JH8" s="85" t="b">
        <f>IF(SUM($O$7,$NC$7:$NF$7)=0,FALSE,TRUE)</f>
        <v>1</v>
      </c>
      <c r="JI8" s="87" t="s">
        <v>133</v>
      </c>
      <c r="JJ8" s="85"/>
      <c r="JK8" s="85"/>
      <c r="JL8" s="85"/>
      <c r="JM8" s="85"/>
      <c r="JN8" s="85"/>
      <c r="JO8" s="86"/>
      <c r="JP8" s="85"/>
      <c r="JQ8" s="85" t="str">
        <f>JR4</f>
        <v>企業債残高対料金収入比率（％）</v>
      </c>
      <c r="JR8" s="85" t="b">
        <f>IF(SUM($O$7,$NC$7:$NF$7)=0,FALSE,TRUE)</f>
        <v>1</v>
      </c>
      <c r="JS8" s="87" t="s">
        <v>133</v>
      </c>
      <c r="JT8" s="85"/>
      <c r="JU8" s="85"/>
      <c r="JV8" s="85"/>
      <c r="JW8" s="85"/>
      <c r="JX8" s="85"/>
      <c r="JY8" s="85"/>
      <c r="JZ8" s="86"/>
      <c r="KA8" s="85" t="str">
        <f>KB4</f>
        <v>有形固定資産減価償却率（％）</v>
      </c>
      <c r="KB8" s="85" t="b">
        <f>IF(SUM($O$7,$NC$7:$NF$7)=0,FALSE,TRUE)</f>
        <v>1</v>
      </c>
      <c r="KC8" s="87" t="s">
        <v>133</v>
      </c>
      <c r="KD8" s="85"/>
      <c r="KE8" s="85"/>
      <c r="KF8" s="85"/>
      <c r="KG8" s="85"/>
      <c r="KH8" s="85"/>
      <c r="KI8" s="85"/>
      <c r="KJ8" s="85"/>
      <c r="KK8" s="85" t="str">
        <f>KL4</f>
        <v>FIT収入割合（％）</v>
      </c>
      <c r="KL8" s="85" t="b">
        <f>IF(SUM($O$7,$NC$7:$NF$7)=0,FALSE,TRUE)</f>
        <v>1</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f>IF(SUM($P$7,$NG$7:$NJ$7)=0,FALSE,TRUE)</f>
        <v>0</v>
      </c>
      <c r="MB8" s="87" t="s">
        <v>133</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（最大出力合計13,500kW）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（最大出力合計13,500kW）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t="str">
        <f>AY7</f>
        <v>-</v>
      </c>
      <c r="AZ11" s="95" t="str">
        <f>AZ7</f>
        <v>-</v>
      </c>
      <c r="BA11" s="95" t="str">
        <f>BA7</f>
        <v>-</v>
      </c>
      <c r="BB11" s="95">
        <f>BB7</f>
        <v>157.69999999999999</v>
      </c>
      <c r="BC11" s="95">
        <f>BC7</f>
        <v>165.2</v>
      </c>
      <c r="BD11" s="84"/>
      <c r="BE11" s="84"/>
      <c r="BF11" s="84"/>
      <c r="BG11" s="84"/>
      <c r="BH11" s="84"/>
      <c r="BI11" s="94" t="s">
        <v>141</v>
      </c>
      <c r="BJ11" s="95" t="str">
        <f>BJ7</f>
        <v>-</v>
      </c>
      <c r="BK11" s="95" t="str">
        <f>BK7</f>
        <v>-</v>
      </c>
      <c r="BL11" s="95" t="str">
        <f>BL7</f>
        <v>-</v>
      </c>
      <c r="BM11" s="95">
        <f>BM7</f>
        <v>142.19999999999999</v>
      </c>
      <c r="BN11" s="95">
        <f>BN7</f>
        <v>146.9</v>
      </c>
      <c r="BO11" s="84"/>
      <c r="BP11" s="84"/>
      <c r="BQ11" s="84"/>
      <c r="BR11" s="84"/>
      <c r="BS11" s="84"/>
      <c r="BT11" s="94" t="s">
        <v>141</v>
      </c>
      <c r="BU11" s="95" t="str">
        <f>BU7</f>
        <v>-</v>
      </c>
      <c r="BV11" s="95" t="str">
        <f>BV7</f>
        <v>-</v>
      </c>
      <c r="BW11" s="95" t="str">
        <f>BW7</f>
        <v>-</v>
      </c>
      <c r="BX11" s="95">
        <f>BX7</f>
        <v>492.2</v>
      </c>
      <c r="BY11" s="95">
        <f>BY7</f>
        <v>752.2</v>
      </c>
      <c r="BZ11" s="84"/>
      <c r="CA11" s="84"/>
      <c r="CB11" s="84"/>
      <c r="CC11" s="84"/>
      <c r="CD11" s="84"/>
      <c r="CE11" s="94" t="s">
        <v>141</v>
      </c>
      <c r="CF11" s="95" t="str">
        <f>CF7</f>
        <v>-</v>
      </c>
      <c r="CG11" s="95" t="str">
        <f>CG7</f>
        <v>-</v>
      </c>
      <c r="CH11" s="95" t="str">
        <f>CH7</f>
        <v>-</v>
      </c>
      <c r="CI11" s="95">
        <f>CI7</f>
        <v>12760.5</v>
      </c>
      <c r="CJ11" s="95">
        <f>CJ7</f>
        <v>12267.6</v>
      </c>
      <c r="CK11" s="84"/>
      <c r="CL11" s="84"/>
      <c r="CM11" s="84"/>
      <c r="CN11" s="84"/>
      <c r="CO11" s="94" t="s">
        <v>141</v>
      </c>
      <c r="CP11" s="96" t="str">
        <f>CP7</f>
        <v>-</v>
      </c>
      <c r="CQ11" s="96" t="str">
        <f>CQ7</f>
        <v>-</v>
      </c>
      <c r="CR11" s="96" t="str">
        <f>CR7</f>
        <v>-</v>
      </c>
      <c r="CS11" s="96">
        <f>CS7</f>
        <v>263919</v>
      </c>
      <c r="CT11" s="96">
        <f>CT7</f>
        <v>279301</v>
      </c>
      <c r="CU11" s="84"/>
      <c r="CV11" s="84"/>
      <c r="CW11" s="84"/>
      <c r="CX11" s="84"/>
      <c r="CY11" s="84"/>
      <c r="CZ11" s="94" t="s">
        <v>141</v>
      </c>
      <c r="DA11" s="95" t="str">
        <f>DA7</f>
        <v>-</v>
      </c>
      <c r="DB11" s="95" t="str">
        <f>DB7</f>
        <v>-</v>
      </c>
      <c r="DC11" s="95" t="str">
        <f>DC7</f>
        <v>-</v>
      </c>
      <c r="DD11" s="95">
        <f>DD7</f>
        <v>17.3</v>
      </c>
      <c r="DE11" s="95">
        <f>DE7</f>
        <v>17.2</v>
      </c>
      <c r="DF11" s="84"/>
      <c r="DG11" s="84"/>
      <c r="DH11" s="84"/>
      <c r="DI11" s="84"/>
      <c r="DJ11" s="94" t="s">
        <v>141</v>
      </c>
      <c r="DK11" s="95" t="str">
        <f>DK7</f>
        <v>-</v>
      </c>
      <c r="DL11" s="95" t="str">
        <f>DL7</f>
        <v>-</v>
      </c>
      <c r="DM11" s="95" t="str">
        <f>DM7</f>
        <v>-</v>
      </c>
      <c r="DN11" s="95">
        <f>DN7</f>
        <v>33.299999999999997</v>
      </c>
      <c r="DO11" s="95">
        <f>DO7</f>
        <v>29.2</v>
      </c>
      <c r="DP11" s="84"/>
      <c r="DQ11" s="84"/>
      <c r="DR11" s="84"/>
      <c r="DS11" s="84"/>
      <c r="DT11" s="94" t="s">
        <v>141</v>
      </c>
      <c r="DU11" s="95" t="str">
        <f>DU7</f>
        <v>-</v>
      </c>
      <c r="DV11" s="95" t="str">
        <f>DV7</f>
        <v>-</v>
      </c>
      <c r="DW11" s="95" t="str">
        <f>DW7</f>
        <v>-</v>
      </c>
      <c r="DX11" s="95">
        <f>DX7</f>
        <v>0</v>
      </c>
      <c r="DY11" s="95">
        <f>DY7</f>
        <v>0</v>
      </c>
      <c r="DZ11" s="84"/>
      <c r="EA11" s="84"/>
      <c r="EB11" s="84"/>
      <c r="EC11" s="84"/>
      <c r="ED11" s="94" t="s">
        <v>141</v>
      </c>
      <c r="EE11" s="95" t="str">
        <f>EE7</f>
        <v>-</v>
      </c>
      <c r="EF11" s="95" t="str">
        <f>EF7</f>
        <v>-</v>
      </c>
      <c r="EG11" s="95" t="str">
        <f>EG7</f>
        <v>-</v>
      </c>
      <c r="EH11" s="95">
        <f>EH7</f>
        <v>67.599999999999994</v>
      </c>
      <c r="EI11" s="95">
        <f>EI7</f>
        <v>72.400000000000006</v>
      </c>
      <c r="EJ11" s="84"/>
      <c r="EK11" s="84"/>
      <c r="EL11" s="84"/>
      <c r="EM11" s="84"/>
      <c r="EN11" s="94" t="s">
        <v>141</v>
      </c>
      <c r="EO11" s="95" t="str">
        <f>EO7</f>
        <v>-</v>
      </c>
      <c r="EP11" s="95" t="str">
        <f>EP7</f>
        <v>-</v>
      </c>
      <c r="EQ11" s="95" t="str">
        <f>EQ7</f>
        <v>-</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f>JA7</f>
        <v>17.3</v>
      </c>
      <c r="JB11" s="95">
        <f>JB7</f>
        <v>17.2</v>
      </c>
      <c r="JC11" s="84"/>
      <c r="JD11" s="84"/>
      <c r="JE11" s="84"/>
      <c r="JF11" s="84"/>
      <c r="JG11" s="94" t="s">
        <v>141</v>
      </c>
      <c r="JH11" s="95" t="str">
        <f>JH7</f>
        <v>-</v>
      </c>
      <c r="JI11" s="95" t="str">
        <f>JI7</f>
        <v>-</v>
      </c>
      <c r="JJ11" s="95" t="str">
        <f>JJ7</f>
        <v>-</v>
      </c>
      <c r="JK11" s="95">
        <f>JK7</f>
        <v>33.299999999999997</v>
      </c>
      <c r="JL11" s="95">
        <f>JL7</f>
        <v>29.2</v>
      </c>
      <c r="JM11" s="84"/>
      <c r="JN11" s="84"/>
      <c r="JO11" s="84"/>
      <c r="JP11" s="84"/>
      <c r="JQ11" s="94" t="s">
        <v>141</v>
      </c>
      <c r="JR11" s="95" t="str">
        <f>JR7</f>
        <v>-</v>
      </c>
      <c r="JS11" s="95" t="str">
        <f>JS7</f>
        <v>-</v>
      </c>
      <c r="JT11" s="95" t="str">
        <f>JT7</f>
        <v>-</v>
      </c>
      <c r="JU11" s="95">
        <f>JU7</f>
        <v>0</v>
      </c>
      <c r="JV11" s="95">
        <f>JV7</f>
        <v>0</v>
      </c>
      <c r="JW11" s="84"/>
      <c r="JX11" s="84"/>
      <c r="JY11" s="84"/>
      <c r="JZ11" s="84"/>
      <c r="KA11" s="94" t="s">
        <v>141</v>
      </c>
      <c r="KB11" s="95" t="str">
        <f>KB7</f>
        <v>-</v>
      </c>
      <c r="KC11" s="95" t="str">
        <f>KC7</f>
        <v>-</v>
      </c>
      <c r="KD11" s="95" t="str">
        <f>KD7</f>
        <v>-</v>
      </c>
      <c r="KE11" s="95">
        <f>KE7</f>
        <v>67.599999999999994</v>
      </c>
      <c r="KF11" s="95">
        <f>KF7</f>
        <v>72.400000000000006</v>
      </c>
      <c r="KG11" s="84"/>
      <c r="KH11" s="84"/>
      <c r="KI11" s="84"/>
      <c r="KJ11" s="84"/>
      <c r="KK11" s="94" t="s">
        <v>141</v>
      </c>
      <c r="KL11" s="95" t="str">
        <f>KL7</f>
        <v>-</v>
      </c>
      <c r="KM11" s="95" t="str">
        <f>KM7</f>
        <v>-</v>
      </c>
      <c r="KN11" s="95" t="str">
        <f>KN7</f>
        <v>-</v>
      </c>
      <c r="KO11" s="95">
        <f>KO7</f>
        <v>100</v>
      </c>
      <c r="KP11" s="95">
        <f>KP7</f>
        <v>100</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t="str">
        <f>BD7</f>
        <v>-</v>
      </c>
      <c r="AZ12" s="95" t="str">
        <f>BE7</f>
        <v>-</v>
      </c>
      <c r="BA12" s="95" t="str">
        <f>BF7</f>
        <v>-</v>
      </c>
      <c r="BB12" s="95">
        <f>BG7</f>
        <v>130.19999999999999</v>
      </c>
      <c r="BC12" s="95">
        <f>BH7</f>
        <v>134.6</v>
      </c>
      <c r="BD12" s="84"/>
      <c r="BE12" s="84"/>
      <c r="BF12" s="84"/>
      <c r="BG12" s="84"/>
      <c r="BH12" s="84"/>
      <c r="BI12" s="94" t="s">
        <v>142</v>
      </c>
      <c r="BJ12" s="95" t="str">
        <f>BO7</f>
        <v>-</v>
      </c>
      <c r="BK12" s="95" t="str">
        <f>BP7</f>
        <v>-</v>
      </c>
      <c r="BL12" s="95" t="str">
        <f>BQ7</f>
        <v>-</v>
      </c>
      <c r="BM12" s="95">
        <f>BR7</f>
        <v>129.30000000000001</v>
      </c>
      <c r="BN12" s="95">
        <f>BS7</f>
        <v>133.80000000000001</v>
      </c>
      <c r="BO12" s="84"/>
      <c r="BP12" s="84"/>
      <c r="BQ12" s="84"/>
      <c r="BR12" s="84"/>
      <c r="BS12" s="84"/>
      <c r="BT12" s="94" t="s">
        <v>142</v>
      </c>
      <c r="BU12" s="95" t="str">
        <f>BZ7</f>
        <v>-</v>
      </c>
      <c r="BV12" s="95" t="str">
        <f>CA7</f>
        <v>-</v>
      </c>
      <c r="BW12" s="95" t="str">
        <f>CB7</f>
        <v>-</v>
      </c>
      <c r="BX12" s="95">
        <f>CC7</f>
        <v>763.6</v>
      </c>
      <c r="BY12" s="95">
        <f>CD7</f>
        <v>666.3</v>
      </c>
      <c r="BZ12" s="84"/>
      <c r="CA12" s="84"/>
      <c r="CB12" s="84"/>
      <c r="CC12" s="84"/>
      <c r="CD12" s="84"/>
      <c r="CE12" s="94" t="s">
        <v>142</v>
      </c>
      <c r="CF12" s="95" t="str">
        <f>CK7</f>
        <v>-</v>
      </c>
      <c r="CG12" s="95" t="str">
        <f>CL7</f>
        <v>-</v>
      </c>
      <c r="CH12" s="95" t="str">
        <f>CM7</f>
        <v>-</v>
      </c>
      <c r="CI12" s="95">
        <f>CN7</f>
        <v>9106</v>
      </c>
      <c r="CJ12" s="95">
        <f>CO7</f>
        <v>9268.1</v>
      </c>
      <c r="CK12" s="84"/>
      <c r="CL12" s="84"/>
      <c r="CM12" s="84"/>
      <c r="CN12" s="84"/>
      <c r="CO12" s="94" t="s">
        <v>142</v>
      </c>
      <c r="CP12" s="96" t="str">
        <f>CU7</f>
        <v>-</v>
      </c>
      <c r="CQ12" s="96" t="str">
        <f>CV7</f>
        <v>-</v>
      </c>
      <c r="CR12" s="96" t="str">
        <f>CW7</f>
        <v>-</v>
      </c>
      <c r="CS12" s="96">
        <f>CX7</f>
        <v>1359753</v>
      </c>
      <c r="CT12" s="96">
        <f>CY7</f>
        <v>1430009</v>
      </c>
      <c r="CU12" s="84"/>
      <c r="CV12" s="84"/>
      <c r="CW12" s="84"/>
      <c r="CX12" s="84"/>
      <c r="CY12" s="84"/>
      <c r="CZ12" s="94" t="s">
        <v>142</v>
      </c>
      <c r="DA12" s="95" t="str">
        <f>DF7</f>
        <v>-</v>
      </c>
      <c r="DB12" s="95" t="str">
        <f>DG7</f>
        <v>-</v>
      </c>
      <c r="DC12" s="95" t="str">
        <f>DH7</f>
        <v>-</v>
      </c>
      <c r="DD12" s="95">
        <f>DI7</f>
        <v>35</v>
      </c>
      <c r="DE12" s="95">
        <f>DJ7</f>
        <v>34.299999999999997</v>
      </c>
      <c r="DF12" s="84"/>
      <c r="DG12" s="84"/>
      <c r="DH12" s="84"/>
      <c r="DI12" s="84"/>
      <c r="DJ12" s="94" t="s">
        <v>142</v>
      </c>
      <c r="DK12" s="95" t="str">
        <f>DP7</f>
        <v>-</v>
      </c>
      <c r="DL12" s="95" t="str">
        <f>DQ7</f>
        <v>-</v>
      </c>
      <c r="DM12" s="95" t="str">
        <f>DR7</f>
        <v>-</v>
      </c>
      <c r="DN12" s="95">
        <f>DS7</f>
        <v>19</v>
      </c>
      <c r="DO12" s="95">
        <f>DT7</f>
        <v>20.6</v>
      </c>
      <c r="DP12" s="84"/>
      <c r="DQ12" s="84"/>
      <c r="DR12" s="84"/>
      <c r="DS12" s="84"/>
      <c r="DT12" s="94" t="s">
        <v>142</v>
      </c>
      <c r="DU12" s="95" t="str">
        <f>DZ7</f>
        <v>-</v>
      </c>
      <c r="DV12" s="95" t="str">
        <f>EA7</f>
        <v>-</v>
      </c>
      <c r="DW12" s="95" t="str">
        <f>EB7</f>
        <v>-</v>
      </c>
      <c r="DX12" s="95">
        <f>EC7</f>
        <v>92.4</v>
      </c>
      <c r="DY12" s="95">
        <f>ED7</f>
        <v>95.1</v>
      </c>
      <c r="DZ12" s="84"/>
      <c r="EA12" s="84"/>
      <c r="EB12" s="84"/>
      <c r="EC12" s="84"/>
      <c r="ED12" s="94" t="s">
        <v>142</v>
      </c>
      <c r="EE12" s="95" t="str">
        <f>EJ7</f>
        <v>-</v>
      </c>
      <c r="EF12" s="95" t="str">
        <f>EK7</f>
        <v>-</v>
      </c>
      <c r="EG12" s="95" t="str">
        <f>EL7</f>
        <v>-</v>
      </c>
      <c r="EH12" s="95">
        <f>EM7</f>
        <v>61.9</v>
      </c>
      <c r="EI12" s="95">
        <f>EN7</f>
        <v>62</v>
      </c>
      <c r="EJ12" s="84"/>
      <c r="EK12" s="84"/>
      <c r="EL12" s="84"/>
      <c r="EM12" s="84"/>
      <c r="EN12" s="94" t="s">
        <v>142</v>
      </c>
      <c r="EO12" s="95" t="str">
        <f>ET7</f>
        <v>-</v>
      </c>
      <c r="EP12" s="95" t="str">
        <f>EU7</f>
        <v>-</v>
      </c>
      <c r="EQ12" s="95" t="str">
        <f>EV7</f>
        <v>-</v>
      </c>
      <c r="ER12" s="95">
        <f>EW7</f>
        <v>22.2</v>
      </c>
      <c r="ES12" s="95">
        <f>EX7</f>
        <v>23</v>
      </c>
      <c r="ET12" s="84"/>
      <c r="EU12" s="84"/>
      <c r="EV12" s="84"/>
      <c r="EW12" s="84"/>
      <c r="EX12" s="84"/>
      <c r="EY12" s="94" t="s">
        <v>142</v>
      </c>
      <c r="EZ12" s="95" t="str">
        <f>IF($EZ$8,FE7,"-")</f>
        <v>-</v>
      </c>
      <c r="FA12" s="95" t="str">
        <f>IF($EZ$8,FF7,"-")</f>
        <v>-</v>
      </c>
      <c r="FB12" s="95" t="str">
        <f>IF($EZ$8,FG7,"-")</f>
        <v>-</v>
      </c>
      <c r="FC12" s="95" t="str">
        <f>IF($EZ$8,FH7,"-")</f>
        <v>-</v>
      </c>
      <c r="FD12" s="95" t="str">
        <f>IF($EZ$8,FI7,"-")</f>
        <v>-</v>
      </c>
      <c r="FE12" s="84"/>
      <c r="FF12" s="84"/>
      <c r="FG12" s="84"/>
      <c r="FH12" s="84"/>
      <c r="FI12" s="94" t="s">
        <v>142</v>
      </c>
      <c r="FJ12" s="95" t="str">
        <f>IF($FJ$8,FO7,"-")</f>
        <v>-</v>
      </c>
      <c r="FK12" s="95" t="str">
        <f>IF($FJ$8,FP7,"-")</f>
        <v>-</v>
      </c>
      <c r="FL12" s="95" t="str">
        <f>IF($FJ$8,FQ7,"-")</f>
        <v>-</v>
      </c>
      <c r="FM12" s="95" t="str">
        <f>IF($FJ$8,FR7,"-")</f>
        <v>-</v>
      </c>
      <c r="FN12" s="95" t="str">
        <f>IF($FJ$8,FS7,"-")</f>
        <v>-</v>
      </c>
      <c r="FO12" s="84"/>
      <c r="FP12" s="84"/>
      <c r="FQ12" s="84"/>
      <c r="FR12" s="84"/>
      <c r="FS12" s="94" t="s">
        <v>142</v>
      </c>
      <c r="FT12" s="95" t="str">
        <f>IF($FT$8,FY7,"-")</f>
        <v>-</v>
      </c>
      <c r="FU12" s="95" t="str">
        <f>IF($FT$8,FZ7,"-")</f>
        <v>-</v>
      </c>
      <c r="FV12" s="95" t="str">
        <f>IF($FT$8,GA7,"-")</f>
        <v>-</v>
      </c>
      <c r="FW12" s="95" t="str">
        <f>IF($FT$8,GB7,"-")</f>
        <v>-</v>
      </c>
      <c r="FX12" s="95" t="str">
        <f>IF($FT$8,GC7,"-")</f>
        <v>-</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t="str">
        <f>IF($GN$8,GT7,"-")</f>
        <v>-</v>
      </c>
      <c r="GP12" s="95" t="str">
        <f>IF($GN$8,GU7,"-")</f>
        <v>-</v>
      </c>
      <c r="GQ12" s="95" t="str">
        <f>IF($GN$8,GV7,"-")</f>
        <v>-</v>
      </c>
      <c r="GR12" s="95" t="str">
        <f>IF($GN$8,GW7,"-")</f>
        <v>-</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f>IF($IX$8,JF7,"-")</f>
        <v>16.899999999999999</v>
      </c>
      <c r="JB12" s="95">
        <f>IF($IX$8,JG7,"-")</f>
        <v>20.9</v>
      </c>
      <c r="JC12" s="84"/>
      <c r="JD12" s="84"/>
      <c r="JE12" s="84"/>
      <c r="JF12" s="84"/>
      <c r="JG12" s="94" t="s">
        <v>142</v>
      </c>
      <c r="JH12" s="95" t="str">
        <f>IF($JH$8,JM7,"-")</f>
        <v>-</v>
      </c>
      <c r="JI12" s="95" t="str">
        <f>IF($JH$8,JN7,"-")</f>
        <v>-</v>
      </c>
      <c r="JJ12" s="95" t="str">
        <f>IF($JH$8,JO7,"-")</f>
        <v>-</v>
      </c>
      <c r="JK12" s="95">
        <f>IF($JH$8,JP7,"-")</f>
        <v>14</v>
      </c>
      <c r="JL12" s="95">
        <f>IF($JH$8,JQ7,"-")</f>
        <v>15.5</v>
      </c>
      <c r="JM12" s="84"/>
      <c r="JN12" s="84"/>
      <c r="JO12" s="84"/>
      <c r="JP12" s="84"/>
      <c r="JQ12" s="94" t="s">
        <v>142</v>
      </c>
      <c r="JR12" s="95" t="str">
        <f>IF($JR$8,JW7,"-")</f>
        <v>-</v>
      </c>
      <c r="JS12" s="95" t="str">
        <f>IF($JR$8,JX7,"-")</f>
        <v>-</v>
      </c>
      <c r="JT12" s="95" t="str">
        <f>IF($JR$8,JY7,"-")</f>
        <v>-</v>
      </c>
      <c r="JU12" s="95">
        <f>IF($JR$8,JZ7,"-")</f>
        <v>121</v>
      </c>
      <c r="JV12" s="95">
        <f>IF($JR$8,KA7,"-")</f>
        <v>81.7</v>
      </c>
      <c r="JW12" s="84"/>
      <c r="JX12" s="84"/>
      <c r="JY12" s="84"/>
      <c r="JZ12" s="84"/>
      <c r="KA12" s="94" t="s">
        <v>142</v>
      </c>
      <c r="KB12" s="95" t="str">
        <f>IF($KB$8,KG7,"-")</f>
        <v>-</v>
      </c>
      <c r="KC12" s="95" t="str">
        <f>IF($KB$8,KH7,"-")</f>
        <v>-</v>
      </c>
      <c r="KD12" s="95" t="str">
        <f>IF($KB$8,KI7,"-")</f>
        <v>-</v>
      </c>
      <c r="KE12" s="95">
        <f>IF($KB$8,KJ7,"-")</f>
        <v>42.4</v>
      </c>
      <c r="KF12" s="95">
        <f>IF($KB$8,KK7,"-")</f>
        <v>45.4</v>
      </c>
      <c r="KG12" s="84"/>
      <c r="KH12" s="84"/>
      <c r="KI12" s="84"/>
      <c r="KJ12" s="84"/>
      <c r="KK12" s="94" t="s">
        <v>142</v>
      </c>
      <c r="KL12" s="95" t="str">
        <f>IF($KL$8,KQ7,"-")</f>
        <v>-</v>
      </c>
      <c r="KM12" s="95" t="str">
        <f>IF($KL$8,KR7,"-")</f>
        <v>-</v>
      </c>
      <c r="KN12" s="95" t="str">
        <f>IF($KL$8,KS7,"-")</f>
        <v>-</v>
      </c>
      <c r="KO12" s="95">
        <f>IF($KL$8,KT7,"-")</f>
        <v>100</v>
      </c>
      <c r="KP12" s="95">
        <f>IF($KL$8,KU7,"-")</f>
        <v>56</v>
      </c>
      <c r="KQ12" s="84"/>
      <c r="KR12" s="84"/>
      <c r="KS12" s="84"/>
      <c r="KT12" s="84"/>
      <c r="KU12" s="84"/>
      <c r="KV12" s="94" t="s">
        <v>142</v>
      </c>
      <c r="KW12" s="95" t="str">
        <f>IF($KW$8,LB7,"-")</f>
        <v>-</v>
      </c>
      <c r="KX12" s="95" t="str">
        <f>IF($KW$8,LC7,"-")</f>
        <v>-</v>
      </c>
      <c r="KY12" s="95" t="str">
        <f>IF($KW$8,LD7,"-")</f>
        <v>-</v>
      </c>
      <c r="KZ12" s="95" t="str">
        <f>IF($KW$8,LE7,"-")</f>
        <v>-</v>
      </c>
      <c r="LA12" s="95" t="str">
        <f>IF($KW$8,LF7,"-")</f>
        <v>-</v>
      </c>
      <c r="LB12" s="84"/>
      <c r="LC12" s="84"/>
      <c r="LD12" s="84"/>
      <c r="LE12" s="84"/>
      <c r="LF12" s="94" t="s">
        <v>142</v>
      </c>
      <c r="LG12" s="95" t="str">
        <f>IF($LG$8,LL7,"-")</f>
        <v>-</v>
      </c>
      <c r="LH12" s="95" t="str">
        <f>IF($LG$8,LM7,"-")</f>
        <v>-</v>
      </c>
      <c r="LI12" s="95" t="str">
        <f>IF($LG$8,LN7,"-")</f>
        <v>-</v>
      </c>
      <c r="LJ12" s="95" t="str">
        <f>IF($LG$8,LO7,"-")</f>
        <v>-</v>
      </c>
      <c r="LK12" s="95" t="str">
        <f>IF($LG$8,LP7,"-")</f>
        <v>-</v>
      </c>
      <c r="LL12" s="84"/>
      <c r="LM12" s="84"/>
      <c r="LN12" s="84"/>
      <c r="LO12" s="84"/>
      <c r="LP12" s="94" t="s">
        <v>142</v>
      </c>
      <c r="LQ12" s="95" t="str">
        <f>IF($LQ$8,LV7,"-")</f>
        <v>-</v>
      </c>
      <c r="LR12" s="95" t="str">
        <f>IF($LQ$8,LW7,"-")</f>
        <v>-</v>
      </c>
      <c r="LS12" s="95" t="str">
        <f>IF($LQ$8,LX7,"-")</f>
        <v>-</v>
      </c>
      <c r="LT12" s="95" t="str">
        <f>IF($LQ$8,LY7,"-")</f>
        <v>-</v>
      </c>
      <c r="LU12" s="95" t="str">
        <f>IF($LQ$8,LZ7,"-")</f>
        <v>-</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142</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144</v>
      </c>
      <c r="C14" s="99"/>
      <c r="D14" s="100"/>
      <c r="E14" s="99"/>
      <c r="F14" s="197" t="s">
        <v>145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t="e">
        <f>IF(AY7="-",NA(),AY7)</f>
        <v>#N/A</v>
      </c>
      <c r="AZ17" s="106" t="e">
        <f t="shared" ref="AZ17:BC17" si="9">IF(AZ7="-",NA(),AZ7)</f>
        <v>#N/A</v>
      </c>
      <c r="BA17" s="106" t="e">
        <f t="shared" si="9"/>
        <v>#N/A</v>
      </c>
      <c r="BB17" s="106">
        <f t="shared" si="9"/>
        <v>157.69999999999999</v>
      </c>
      <c r="BC17" s="106">
        <f t="shared" si="9"/>
        <v>165.2</v>
      </c>
      <c r="BD17" s="100"/>
      <c r="BE17" s="100"/>
      <c r="BF17" s="100"/>
      <c r="BG17" s="100"/>
      <c r="BH17" s="100"/>
      <c r="BI17" s="105" t="s">
        <v>156</v>
      </c>
      <c r="BJ17" s="106" t="e">
        <f>IF(BJ7="-",NA(),BJ7)</f>
        <v>#N/A</v>
      </c>
      <c r="BK17" s="106" t="e">
        <f t="shared" ref="BK17:BN17" si="10">IF(BK7="-",NA(),BK7)</f>
        <v>#N/A</v>
      </c>
      <c r="BL17" s="106" t="e">
        <f t="shared" si="10"/>
        <v>#N/A</v>
      </c>
      <c r="BM17" s="106">
        <f t="shared" si="10"/>
        <v>142.19999999999999</v>
      </c>
      <c r="BN17" s="106">
        <f t="shared" si="10"/>
        <v>146.9</v>
      </c>
      <c r="BO17" s="100"/>
      <c r="BP17" s="100"/>
      <c r="BQ17" s="100"/>
      <c r="BR17" s="100"/>
      <c r="BS17" s="100"/>
      <c r="BT17" s="105" t="s">
        <v>157</v>
      </c>
      <c r="BU17" s="106" t="e">
        <f>IF(BU7="-",NA(),BU7)</f>
        <v>#N/A</v>
      </c>
      <c r="BV17" s="106" t="e">
        <f t="shared" ref="BV17:BY17" si="11">IF(BV7="-",NA(),BV7)</f>
        <v>#N/A</v>
      </c>
      <c r="BW17" s="106" t="e">
        <f t="shared" si="11"/>
        <v>#N/A</v>
      </c>
      <c r="BX17" s="106">
        <f t="shared" si="11"/>
        <v>492.2</v>
      </c>
      <c r="BY17" s="106">
        <f t="shared" si="11"/>
        <v>752.2</v>
      </c>
      <c r="BZ17" s="100"/>
      <c r="CA17" s="100"/>
      <c r="CB17" s="100"/>
      <c r="CC17" s="100"/>
      <c r="CD17" s="100"/>
      <c r="CE17" s="105" t="s">
        <v>157</v>
      </c>
      <c r="CF17" s="106" t="e">
        <f>IF(CF7="-",NA(),CF7)</f>
        <v>#N/A</v>
      </c>
      <c r="CG17" s="106" t="e">
        <f t="shared" ref="CG17:CJ17" si="12">IF(CG7="-",NA(),CG7)</f>
        <v>#N/A</v>
      </c>
      <c r="CH17" s="106" t="e">
        <f t="shared" si="12"/>
        <v>#N/A</v>
      </c>
      <c r="CI17" s="106">
        <f t="shared" si="12"/>
        <v>12760.5</v>
      </c>
      <c r="CJ17" s="106">
        <f t="shared" si="12"/>
        <v>12267.6</v>
      </c>
      <c r="CK17" s="100"/>
      <c r="CL17" s="100"/>
      <c r="CM17" s="100"/>
      <c r="CN17" s="100"/>
      <c r="CO17" s="105" t="s">
        <v>156</v>
      </c>
      <c r="CP17" s="107" t="e">
        <f>IF(CP7="-",NA(),CP7)</f>
        <v>#N/A</v>
      </c>
      <c r="CQ17" s="107" t="e">
        <f t="shared" ref="CQ17:CT17" si="13">IF(CQ7="-",NA(),CQ7)</f>
        <v>#N/A</v>
      </c>
      <c r="CR17" s="107" t="e">
        <f t="shared" si="13"/>
        <v>#N/A</v>
      </c>
      <c r="CS17" s="107">
        <f t="shared" si="13"/>
        <v>263919</v>
      </c>
      <c r="CT17" s="107">
        <f t="shared" si="13"/>
        <v>279301</v>
      </c>
      <c r="CU17" s="100"/>
      <c r="CV17" s="100"/>
      <c r="CW17" s="100"/>
      <c r="CX17" s="100"/>
      <c r="CY17" s="100"/>
      <c r="CZ17" s="105" t="s">
        <v>157</v>
      </c>
      <c r="DA17" s="106" t="e">
        <f>IF(DA7="-",NA(),DA7)</f>
        <v>#N/A</v>
      </c>
      <c r="DB17" s="106" t="e">
        <f t="shared" ref="DB17:DE17" si="14">IF(DB7="-",NA(),DB7)</f>
        <v>#N/A</v>
      </c>
      <c r="DC17" s="106" t="e">
        <f t="shared" si="14"/>
        <v>#N/A</v>
      </c>
      <c r="DD17" s="106">
        <f t="shared" si="14"/>
        <v>17.3</v>
      </c>
      <c r="DE17" s="106">
        <f t="shared" si="14"/>
        <v>17.2</v>
      </c>
      <c r="DF17" s="100"/>
      <c r="DG17" s="100"/>
      <c r="DH17" s="100"/>
      <c r="DI17" s="100"/>
      <c r="DJ17" s="105" t="s">
        <v>156</v>
      </c>
      <c r="DK17" s="106" t="e">
        <f>IF(DK7="-",NA(),DK7)</f>
        <v>#N/A</v>
      </c>
      <c r="DL17" s="106" t="e">
        <f t="shared" ref="DL17:DO17" si="15">IF(DL7="-",NA(),DL7)</f>
        <v>#N/A</v>
      </c>
      <c r="DM17" s="106" t="e">
        <f t="shared" si="15"/>
        <v>#N/A</v>
      </c>
      <c r="DN17" s="106">
        <f t="shared" si="15"/>
        <v>33.299999999999997</v>
      </c>
      <c r="DO17" s="106">
        <f t="shared" si="15"/>
        <v>29.2</v>
      </c>
      <c r="DP17" s="100"/>
      <c r="DQ17" s="100"/>
      <c r="DR17" s="100"/>
      <c r="DS17" s="100"/>
      <c r="DT17" s="105" t="s">
        <v>157</v>
      </c>
      <c r="DU17" s="106" t="e">
        <f>IF(DU7="-",NA(),DU7)</f>
        <v>#N/A</v>
      </c>
      <c r="DV17" s="106" t="e">
        <f t="shared" ref="DV17:DY17" si="16">IF(DV7="-",NA(),DV7)</f>
        <v>#N/A</v>
      </c>
      <c r="DW17" s="106" t="e">
        <f t="shared" si="16"/>
        <v>#N/A</v>
      </c>
      <c r="DX17" s="106">
        <f t="shared" si="16"/>
        <v>0</v>
      </c>
      <c r="DY17" s="106">
        <f t="shared" si="16"/>
        <v>0</v>
      </c>
      <c r="DZ17" s="100"/>
      <c r="EA17" s="100"/>
      <c r="EB17" s="100"/>
      <c r="EC17" s="100"/>
      <c r="ED17" s="105" t="s">
        <v>158</v>
      </c>
      <c r="EE17" s="106" t="e">
        <f>IF(EE7="-",NA(),EE7)</f>
        <v>#N/A</v>
      </c>
      <c r="EF17" s="106" t="e">
        <f t="shared" ref="EF17:EI17" si="17">IF(EF7="-",NA(),EF7)</f>
        <v>#N/A</v>
      </c>
      <c r="EG17" s="106" t="e">
        <f t="shared" si="17"/>
        <v>#N/A</v>
      </c>
      <c r="EH17" s="106">
        <f t="shared" si="17"/>
        <v>67.599999999999994</v>
      </c>
      <c r="EI17" s="106">
        <f t="shared" si="17"/>
        <v>72.400000000000006</v>
      </c>
      <c r="EJ17" s="100"/>
      <c r="EK17" s="100"/>
      <c r="EL17" s="100"/>
      <c r="EM17" s="100"/>
      <c r="EN17" s="105" t="s">
        <v>158</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157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t="e">
        <f>IF(IX7="-",NA(),IX7)</f>
        <v>#N/A</v>
      </c>
      <c r="IY17" s="106" t="e">
        <f t="shared" ref="IY17:JB17" si="29">IF(IY7="-",NA(),IY7)</f>
        <v>#N/A</v>
      </c>
      <c r="IZ17" s="106" t="e">
        <f t="shared" si="29"/>
        <v>#N/A</v>
      </c>
      <c r="JA17" s="106">
        <f t="shared" si="29"/>
        <v>17.3</v>
      </c>
      <c r="JB17" s="106">
        <f t="shared" si="29"/>
        <v>17.2</v>
      </c>
      <c r="JC17" s="100"/>
      <c r="JD17" s="100"/>
      <c r="JE17" s="100"/>
      <c r="JF17" s="100"/>
      <c r="JG17" s="105" t="s">
        <v>157</v>
      </c>
      <c r="JH17" s="106" t="e">
        <f>IF(JH7="-",NA(),JH7)</f>
        <v>#N/A</v>
      </c>
      <c r="JI17" s="106" t="e">
        <f t="shared" ref="JI17:JL17" si="30">IF(JI7="-",NA(),JI7)</f>
        <v>#N/A</v>
      </c>
      <c r="JJ17" s="106" t="e">
        <f t="shared" si="30"/>
        <v>#N/A</v>
      </c>
      <c r="JK17" s="106">
        <f t="shared" si="30"/>
        <v>33.299999999999997</v>
      </c>
      <c r="JL17" s="106">
        <f t="shared" si="30"/>
        <v>29.2</v>
      </c>
      <c r="JM17" s="100"/>
      <c r="JN17" s="100"/>
      <c r="JO17" s="100"/>
      <c r="JP17" s="100"/>
      <c r="JQ17" s="105" t="s">
        <v>157</v>
      </c>
      <c r="JR17" s="106" t="e">
        <f>IF(JR7="-",NA(),JR7)</f>
        <v>#N/A</v>
      </c>
      <c r="JS17" s="106" t="e">
        <f t="shared" ref="JS17:JV17" si="31">IF(JS7="-",NA(),JS7)</f>
        <v>#N/A</v>
      </c>
      <c r="JT17" s="106" t="e">
        <f t="shared" si="31"/>
        <v>#N/A</v>
      </c>
      <c r="JU17" s="106">
        <f t="shared" si="31"/>
        <v>0</v>
      </c>
      <c r="JV17" s="106">
        <f t="shared" si="31"/>
        <v>0</v>
      </c>
      <c r="JW17" s="100"/>
      <c r="JX17" s="100"/>
      <c r="JY17" s="100"/>
      <c r="JZ17" s="100"/>
      <c r="KA17" s="105" t="s">
        <v>157</v>
      </c>
      <c r="KB17" s="106" t="e">
        <f>IF(KB7="-",NA(),KB7)</f>
        <v>#N/A</v>
      </c>
      <c r="KC17" s="106" t="e">
        <f t="shared" ref="KC17:KF17" si="32">IF(KC7="-",NA(),KC7)</f>
        <v>#N/A</v>
      </c>
      <c r="KD17" s="106" t="e">
        <f t="shared" si="32"/>
        <v>#N/A</v>
      </c>
      <c r="KE17" s="106">
        <f t="shared" si="32"/>
        <v>67.599999999999994</v>
      </c>
      <c r="KF17" s="106">
        <f t="shared" si="32"/>
        <v>72.400000000000006</v>
      </c>
      <c r="KG17" s="100"/>
      <c r="KH17" s="100"/>
      <c r="KI17" s="100"/>
      <c r="KJ17" s="100"/>
      <c r="KK17" s="105" t="s">
        <v>156</v>
      </c>
      <c r="KL17" s="106" t="e">
        <f>IF(KL7="-",NA(),KL7)</f>
        <v>#N/A</v>
      </c>
      <c r="KM17" s="106" t="e">
        <f t="shared" ref="KM17:KP17" si="33">IF(KM7="-",NA(),KM7)</f>
        <v>#N/A</v>
      </c>
      <c r="KN17" s="106" t="e">
        <f t="shared" si="33"/>
        <v>#N/A</v>
      </c>
      <c r="KO17" s="106">
        <f t="shared" si="33"/>
        <v>100</v>
      </c>
      <c r="KP17" s="106">
        <f t="shared" si="33"/>
        <v>100</v>
      </c>
      <c r="KQ17" s="100"/>
      <c r="KR17" s="100"/>
      <c r="KS17" s="100"/>
      <c r="KT17" s="100"/>
      <c r="KU17" s="100"/>
      <c r="KV17" s="105" t="s">
        <v>156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t="e">
        <f>IF(BD7="-",NA(),BD7)</f>
        <v>#N/A</v>
      </c>
      <c r="AZ18" s="106" t="e">
        <f t="shared" ref="AZ18:BC18" si="39">IF(BE7="-",NA(),BE7)</f>
        <v>#N/A</v>
      </c>
      <c r="BA18" s="106" t="e">
        <f t="shared" si="39"/>
        <v>#N/A</v>
      </c>
      <c r="BB18" s="106">
        <f t="shared" si="39"/>
        <v>130.19999999999999</v>
      </c>
      <c r="BC18" s="106">
        <f t="shared" si="39"/>
        <v>134.6</v>
      </c>
      <c r="BD18" s="100"/>
      <c r="BE18" s="100"/>
      <c r="BF18" s="100"/>
      <c r="BG18" s="100"/>
      <c r="BH18" s="100"/>
      <c r="BI18" s="105" t="s">
        <v>160</v>
      </c>
      <c r="BJ18" s="106" t="e">
        <f>IF(BO7="-",NA(),BO7)</f>
        <v>#N/A</v>
      </c>
      <c r="BK18" s="106" t="e">
        <f t="shared" ref="BK18:BN18" si="40">IF(BP7="-",NA(),BP7)</f>
        <v>#N/A</v>
      </c>
      <c r="BL18" s="106" t="e">
        <f t="shared" si="40"/>
        <v>#N/A</v>
      </c>
      <c r="BM18" s="106">
        <f t="shared" si="40"/>
        <v>129.30000000000001</v>
      </c>
      <c r="BN18" s="106">
        <f t="shared" si="40"/>
        <v>133.80000000000001</v>
      </c>
      <c r="BO18" s="100"/>
      <c r="BP18" s="100"/>
      <c r="BQ18" s="100"/>
      <c r="BR18" s="100"/>
      <c r="BS18" s="100"/>
      <c r="BT18" s="105" t="s">
        <v>161</v>
      </c>
      <c r="BU18" s="106" t="e">
        <f>IF(BZ7="-",NA(),BZ7)</f>
        <v>#N/A</v>
      </c>
      <c r="BV18" s="106" t="e">
        <f t="shared" ref="BV18:BY18" si="41">IF(CA7="-",NA(),CA7)</f>
        <v>#N/A</v>
      </c>
      <c r="BW18" s="106" t="e">
        <f t="shared" si="41"/>
        <v>#N/A</v>
      </c>
      <c r="BX18" s="106">
        <f t="shared" si="41"/>
        <v>763.6</v>
      </c>
      <c r="BY18" s="106">
        <f t="shared" si="41"/>
        <v>666.3</v>
      </c>
      <c r="BZ18" s="100"/>
      <c r="CA18" s="100"/>
      <c r="CB18" s="100"/>
      <c r="CC18" s="100"/>
      <c r="CD18" s="100"/>
      <c r="CE18" s="105" t="s">
        <v>161</v>
      </c>
      <c r="CF18" s="106" t="e">
        <f>IF(CK7="-",NA(),CK7)</f>
        <v>#N/A</v>
      </c>
      <c r="CG18" s="106" t="e">
        <f t="shared" ref="CG18:CJ18" si="42">IF(CL7="-",NA(),CL7)</f>
        <v>#N/A</v>
      </c>
      <c r="CH18" s="106" t="e">
        <f t="shared" si="42"/>
        <v>#N/A</v>
      </c>
      <c r="CI18" s="106">
        <f t="shared" si="42"/>
        <v>9106</v>
      </c>
      <c r="CJ18" s="106">
        <f t="shared" si="42"/>
        <v>9268.1</v>
      </c>
      <c r="CK18" s="100"/>
      <c r="CL18" s="100"/>
      <c r="CM18" s="100"/>
      <c r="CN18" s="100"/>
      <c r="CO18" s="105" t="s">
        <v>161</v>
      </c>
      <c r="CP18" s="107" t="e">
        <f>IF(CU7="-",NA(),CU7)</f>
        <v>#N/A</v>
      </c>
      <c r="CQ18" s="107" t="e">
        <f t="shared" ref="CQ18:CT18" si="43">IF(CV7="-",NA(),CV7)</f>
        <v>#N/A</v>
      </c>
      <c r="CR18" s="107" t="e">
        <f t="shared" si="43"/>
        <v>#N/A</v>
      </c>
      <c r="CS18" s="107">
        <f t="shared" si="43"/>
        <v>1359753</v>
      </c>
      <c r="CT18" s="107">
        <f t="shared" si="43"/>
        <v>1430009</v>
      </c>
      <c r="CU18" s="100"/>
      <c r="CV18" s="100"/>
      <c r="CW18" s="100"/>
      <c r="CX18" s="100"/>
      <c r="CY18" s="100"/>
      <c r="CZ18" s="105" t="s">
        <v>160</v>
      </c>
      <c r="DA18" s="106" t="e">
        <f>IF(DF7="-",NA(),DF7)</f>
        <v>#N/A</v>
      </c>
      <c r="DB18" s="106" t="e">
        <f t="shared" ref="DB18:DE18" si="44">IF(DG7="-",NA(),DG7)</f>
        <v>#N/A</v>
      </c>
      <c r="DC18" s="106" t="e">
        <f t="shared" si="44"/>
        <v>#N/A</v>
      </c>
      <c r="DD18" s="106">
        <f t="shared" si="44"/>
        <v>35</v>
      </c>
      <c r="DE18" s="106">
        <f t="shared" si="44"/>
        <v>34.299999999999997</v>
      </c>
      <c r="DF18" s="100"/>
      <c r="DG18" s="100"/>
      <c r="DH18" s="100"/>
      <c r="DI18" s="100"/>
      <c r="DJ18" s="105" t="s">
        <v>160</v>
      </c>
      <c r="DK18" s="106" t="e">
        <f>IF(DP7="-",NA(),DP7)</f>
        <v>#N/A</v>
      </c>
      <c r="DL18" s="106" t="e">
        <f t="shared" ref="DL18:DO18" si="45">IF(DQ7="-",NA(),DQ7)</f>
        <v>#N/A</v>
      </c>
      <c r="DM18" s="106" t="e">
        <f t="shared" si="45"/>
        <v>#N/A</v>
      </c>
      <c r="DN18" s="106">
        <f t="shared" si="45"/>
        <v>19</v>
      </c>
      <c r="DO18" s="106">
        <f t="shared" si="45"/>
        <v>20.6</v>
      </c>
      <c r="DP18" s="100"/>
      <c r="DQ18" s="100"/>
      <c r="DR18" s="100"/>
      <c r="DS18" s="100"/>
      <c r="DT18" s="105" t="s">
        <v>160</v>
      </c>
      <c r="DU18" s="106" t="e">
        <f>IF(DZ7="-",NA(),DZ7)</f>
        <v>#N/A</v>
      </c>
      <c r="DV18" s="106" t="e">
        <f t="shared" ref="DV18:DY18" si="46">IF(EA7="-",NA(),EA7)</f>
        <v>#N/A</v>
      </c>
      <c r="DW18" s="106" t="e">
        <f t="shared" si="46"/>
        <v>#N/A</v>
      </c>
      <c r="DX18" s="106">
        <f t="shared" si="46"/>
        <v>92.4</v>
      </c>
      <c r="DY18" s="106">
        <f t="shared" si="46"/>
        <v>95.1</v>
      </c>
      <c r="DZ18" s="100"/>
      <c r="EA18" s="100"/>
      <c r="EB18" s="100"/>
      <c r="EC18" s="100"/>
      <c r="ED18" s="105" t="s">
        <v>160</v>
      </c>
      <c r="EE18" s="106" t="e">
        <f>IF(EJ7="-",NA(),EJ7)</f>
        <v>#N/A</v>
      </c>
      <c r="EF18" s="106" t="e">
        <f t="shared" ref="EF18:EI18" si="47">IF(EK7="-",NA(),EK7)</f>
        <v>#N/A</v>
      </c>
      <c r="EG18" s="106" t="e">
        <f t="shared" si="47"/>
        <v>#N/A</v>
      </c>
      <c r="EH18" s="106">
        <f t="shared" si="47"/>
        <v>61.9</v>
      </c>
      <c r="EI18" s="106">
        <f t="shared" si="47"/>
        <v>62</v>
      </c>
      <c r="EJ18" s="100"/>
      <c r="EK18" s="100"/>
      <c r="EL18" s="100"/>
      <c r="EM18" s="100"/>
      <c r="EN18" s="105" t="s">
        <v>160</v>
      </c>
      <c r="EO18" s="106" t="e">
        <f>IF(ET7="-",NA(),ET7)</f>
        <v>#N/A</v>
      </c>
      <c r="EP18" s="106" t="e">
        <f t="shared" ref="EP18:ES18" si="48">IF(EU7="-",NA(),EU7)</f>
        <v>#N/A</v>
      </c>
      <c r="EQ18" s="106" t="e">
        <f t="shared" si="48"/>
        <v>#N/A</v>
      </c>
      <c r="ER18" s="106">
        <f t="shared" si="48"/>
        <v>22.2</v>
      </c>
      <c r="ES18" s="106">
        <f t="shared" si="48"/>
        <v>23</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f>IF(OR(NOT($IX$8),JF7="-"),NA(),JF7)</f>
        <v>16.899999999999999</v>
      </c>
      <c r="JB18" s="106">
        <f>IF(OR(NOT($IX$8),JG7="-"),NA(),JG7)</f>
        <v>20.9</v>
      </c>
      <c r="JC18" s="100"/>
      <c r="JD18" s="100"/>
      <c r="JE18" s="100"/>
      <c r="JF18" s="100"/>
      <c r="JG18" s="105" t="s">
        <v>160</v>
      </c>
      <c r="JH18" s="106" t="e">
        <f>IF(OR(NOT($JH$8),JM7="-"),NA(),JM7)</f>
        <v>#N/A</v>
      </c>
      <c r="JI18" s="106" t="e">
        <f>IF(OR(NOT($JH$8),JN7="-"),NA(),JN7)</f>
        <v>#N/A</v>
      </c>
      <c r="JJ18" s="106" t="e">
        <f>IF(OR(NOT($JH$8),JO7="-"),NA(),JO7)</f>
        <v>#N/A</v>
      </c>
      <c r="JK18" s="106">
        <f>IF(OR(NOT($JH$8),JP7="-"),NA(),JP7)</f>
        <v>14</v>
      </c>
      <c r="JL18" s="106">
        <f>IF(OR(NOT($JH$8),JQ7="-"),NA(),JQ7)</f>
        <v>15.5</v>
      </c>
      <c r="JM18" s="100"/>
      <c r="JN18" s="100"/>
      <c r="JO18" s="100"/>
      <c r="JP18" s="100"/>
      <c r="JQ18" s="105" t="s">
        <v>161</v>
      </c>
      <c r="JR18" s="106" t="e">
        <f>IF(OR(NOT($JR$8),JW7="-"),NA(),JW7)</f>
        <v>#N/A</v>
      </c>
      <c r="JS18" s="106" t="e">
        <f>IF(OR(NOT($JR$8),JX7="-"),NA(),JX7)</f>
        <v>#N/A</v>
      </c>
      <c r="JT18" s="106" t="e">
        <f>IF(OR(NOT($JR$8),JY7="-"),NA(),JY7)</f>
        <v>#N/A</v>
      </c>
      <c r="JU18" s="106">
        <f>IF(OR(NOT($JR$8),JZ7="-"),NA(),JZ7)</f>
        <v>121</v>
      </c>
      <c r="JV18" s="106">
        <f>IF(OR(NOT($JR$8),KA7="-"),NA(),KA7)</f>
        <v>81.7</v>
      </c>
      <c r="JW18" s="100"/>
      <c r="JX18" s="100"/>
      <c r="JY18" s="100"/>
      <c r="JZ18" s="100"/>
      <c r="KA18" s="105" t="s">
        <v>160</v>
      </c>
      <c r="KB18" s="106" t="e">
        <f>IF(OR(NOT($KB$8),KG7="-"),NA(),KG7)</f>
        <v>#N/A</v>
      </c>
      <c r="KC18" s="106" t="e">
        <f>IF(OR(NOT($KB$8),KH7="-"),NA(),KH7)</f>
        <v>#N/A</v>
      </c>
      <c r="KD18" s="106" t="e">
        <f>IF(OR(NOT($KB$8),KI7="-"),NA(),KI7)</f>
        <v>#N/A</v>
      </c>
      <c r="KE18" s="106">
        <f>IF(OR(NOT($KB$8),KJ7="-"),NA(),KJ7)</f>
        <v>42.4</v>
      </c>
      <c r="KF18" s="106">
        <f>IF(OR(NOT($KB$8),KK7="-"),NA(),KK7)</f>
        <v>45.4</v>
      </c>
      <c r="KG18" s="100"/>
      <c r="KH18" s="100"/>
      <c r="KI18" s="100"/>
      <c r="KJ18" s="100"/>
      <c r="KK18" s="105" t="s">
        <v>161</v>
      </c>
      <c r="KL18" s="106" t="e">
        <f>IF(OR(NOT($KL$8),KQ7="-"),NA(),KQ7)</f>
        <v>#N/A</v>
      </c>
      <c r="KM18" s="106" t="e">
        <f>IF(OR(NOT($KL$8),KR7="-"),NA(),KR7)</f>
        <v>#N/A</v>
      </c>
      <c r="KN18" s="106" t="e">
        <f>IF(OR(NOT($KL$8),KS7="-"),NA(),KS7)</f>
        <v>#N/A</v>
      </c>
      <c r="KO18" s="106">
        <f>IF(OR(NOT($KL$8),KT7="-"),NA(),KT7)</f>
        <v>100</v>
      </c>
      <c r="KP18" s="106">
        <f>IF(OR(NOT($KL$8),KU7="-"),NA(),KU7)</f>
        <v>56</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163</v>
      </c>
      <c r="C20" s="196"/>
      <c r="D20" s="100"/>
    </row>
    <row r="21" spans="1:374" x14ac:dyDescent="0.15">
      <c r="A21" s="97">
        <f t="shared" si="7"/>
        <v>7</v>
      </c>
      <c r="B21" s="196" t="s">
        <v>164</v>
      </c>
      <c r="C21" s="196"/>
      <c r="D21" s="100"/>
    </row>
    <row r="22" spans="1:374" x14ac:dyDescent="0.15">
      <c r="A22" s="97">
        <f t="shared" si="7"/>
        <v>8</v>
      </c>
      <c r="B22" s="196" t="s">
        <v>165</v>
      </c>
      <c r="C22" s="196"/>
      <c r="D22" s="100"/>
      <c r="E22" s="198" t="s">
        <v>166</v>
      </c>
      <c r="F22" s="199"/>
      <c r="G22" s="199"/>
      <c r="H22" s="199"/>
      <c r="I22" s="200"/>
    </row>
    <row r="23" spans="1:374" x14ac:dyDescent="0.15">
      <c r="A23" s="97">
        <f t="shared" si="7"/>
        <v>9</v>
      </c>
      <c r="B23" s="196" t="s">
        <v>167</v>
      </c>
      <c r="C23" s="196"/>
      <c r="D23" s="100"/>
      <c r="E23" s="201"/>
      <c r="F23" s="202"/>
      <c r="G23" s="202"/>
      <c r="H23" s="202"/>
      <c r="I23" s="203"/>
    </row>
    <row r="24" spans="1:374" x14ac:dyDescent="0.15">
      <c r="A24" s="97">
        <f t="shared" si="7"/>
        <v>10</v>
      </c>
      <c r="B24" s="196" t="s">
        <v>168</v>
      </c>
      <c r="C24" s="196"/>
      <c r="D24" s="100"/>
      <c r="E24" s="201"/>
      <c r="F24" s="202"/>
      <c r="G24" s="202"/>
      <c r="H24" s="202"/>
      <c r="I24" s="203"/>
    </row>
    <row r="25" spans="1:374" x14ac:dyDescent="0.15">
      <c r="A25" s="97">
        <f t="shared" si="7"/>
        <v>11</v>
      </c>
      <c r="B25" s="196" t="s">
        <v>169</v>
      </c>
      <c r="C25" s="196"/>
      <c r="D25" s="100"/>
      <c r="E25" s="201"/>
      <c r="F25" s="202"/>
      <c r="G25" s="202"/>
      <c r="H25" s="202"/>
      <c r="I25" s="203"/>
    </row>
    <row r="26" spans="1:374" x14ac:dyDescent="0.15">
      <c r="A26" s="97">
        <f t="shared" si="7"/>
        <v>12</v>
      </c>
      <c r="B26" s="196" t="s">
        <v>170</v>
      </c>
      <c r="C26" s="196"/>
      <c r="D26" s="100"/>
      <c r="E26" s="201"/>
      <c r="F26" s="202"/>
      <c r="G26" s="202"/>
      <c r="H26" s="202"/>
      <c r="I26" s="203"/>
    </row>
    <row r="27" spans="1:374" x14ac:dyDescent="0.15">
      <c r="A27" s="97">
        <f t="shared" si="7"/>
        <v>13</v>
      </c>
      <c r="B27" s="196" t="s">
        <v>171</v>
      </c>
      <c r="C27" s="196"/>
      <c r="D27" s="100"/>
      <c r="E27" s="201"/>
      <c r="F27" s="202"/>
      <c r="G27" s="202"/>
      <c r="H27" s="202"/>
      <c r="I27" s="203"/>
    </row>
    <row r="28" spans="1:374" x14ac:dyDescent="0.15">
      <c r="A28" s="97">
        <f t="shared" si="7"/>
        <v>14</v>
      </c>
      <c r="B28" s="196" t="s">
        <v>172</v>
      </c>
      <c r="C28" s="196"/>
      <c r="D28" s="100"/>
      <c r="E28" s="201"/>
      <c r="F28" s="202"/>
      <c r="G28" s="202"/>
      <c r="H28" s="202"/>
      <c r="I28" s="203"/>
    </row>
    <row r="29" spans="1:374" x14ac:dyDescent="0.15">
      <c r="A29" s="97">
        <f t="shared" si="7"/>
        <v>15</v>
      </c>
      <c r="B29" s="196" t="s">
        <v>173</v>
      </c>
      <c r="C29" s="196"/>
      <c r="D29" s="100"/>
      <c r="E29" s="201"/>
      <c r="F29" s="202"/>
      <c r="G29" s="202"/>
      <c r="H29" s="202"/>
      <c r="I29" s="203"/>
    </row>
    <row r="30" spans="1:374" x14ac:dyDescent="0.15">
      <c r="A30" s="97">
        <f t="shared" si="7"/>
        <v>16</v>
      </c>
      <c r="B30" s="196" t="s">
        <v>174</v>
      </c>
      <c r="C30" s="196"/>
      <c r="D30" s="100"/>
      <c r="E30" s="201"/>
      <c r="F30" s="202"/>
      <c r="G30" s="202"/>
      <c r="H30" s="202"/>
      <c r="I30" s="203"/>
    </row>
    <row r="31" spans="1:374" x14ac:dyDescent="0.15">
      <c r="A31" s="97">
        <f t="shared" si="7"/>
        <v>17</v>
      </c>
      <c r="B31" s="196" t="s">
        <v>175</v>
      </c>
      <c r="C31" s="196"/>
      <c r="D31" s="100"/>
      <c r="E31" s="201"/>
      <c r="F31" s="202"/>
      <c r="G31" s="202"/>
      <c r="H31" s="202"/>
      <c r="I31" s="203"/>
    </row>
    <row r="32" spans="1:374" x14ac:dyDescent="0.15">
      <c r="A32" s="97">
        <f t="shared" si="7"/>
        <v>18</v>
      </c>
      <c r="B32" s="196" t="s">
        <v>176</v>
      </c>
      <c r="C32" s="196"/>
      <c r="D32" s="100"/>
      <c r="E32" s="201"/>
      <c r="F32" s="202"/>
      <c r="G32" s="202"/>
      <c r="H32" s="202"/>
      <c r="I32" s="203"/>
    </row>
    <row r="33" spans="1:9" x14ac:dyDescent="0.15">
      <c r="A33" s="97">
        <f t="shared" si="7"/>
        <v>19</v>
      </c>
      <c r="B33" s="196" t="s">
        <v>177</v>
      </c>
      <c r="C33" s="196"/>
      <c r="D33" s="100"/>
      <c r="E33" s="201"/>
      <c r="F33" s="202"/>
      <c r="G33" s="202"/>
      <c r="H33" s="202"/>
      <c r="I33" s="203"/>
    </row>
    <row r="34" spans="1:9" x14ac:dyDescent="0.15">
      <c r="A34" s="97">
        <f t="shared" si="7"/>
        <v>20</v>
      </c>
      <c r="B34" s="196" t="s">
        <v>178</v>
      </c>
      <c r="C34" s="196"/>
      <c r="D34" s="100"/>
      <c r="E34" s="201"/>
      <c r="F34" s="202"/>
      <c r="G34" s="202"/>
      <c r="H34" s="202"/>
      <c r="I34" s="203"/>
    </row>
    <row r="35" spans="1:9" ht="25.5" customHeight="1" x14ac:dyDescent="0.15">
      <c r="E35" s="204"/>
      <c r="F35" s="205"/>
      <c r="G35" s="205"/>
      <c r="H35" s="205"/>
      <c r="I35" s="206"/>
    </row>
    <row r="36" spans="1:9" x14ac:dyDescent="0.15">
      <c r="A36" t="s">
        <v>179</v>
      </c>
      <c r="B36" t="s">
        <v>180</v>
      </c>
    </row>
    <row r="37" spans="1:9" x14ac:dyDescent="0.15">
      <c r="A37" t="s">
        <v>181</v>
      </c>
      <c r="B37" t="s">
        <v>182</v>
      </c>
    </row>
    <row r="38" spans="1:9" x14ac:dyDescent="0.15">
      <c r="A38" t="s">
        <v>183</v>
      </c>
      <c r="B38" t="s">
        <v>184</v>
      </c>
    </row>
    <row r="39" spans="1:9" x14ac:dyDescent="0.15">
      <c r="A39" t="s">
        <v>185</v>
      </c>
      <c r="B39" t="s">
        <v>186</v>
      </c>
    </row>
    <row r="40" spans="1:9" x14ac:dyDescent="0.15">
      <c r="A40" t="s">
        <v>187</v>
      </c>
      <c r="B40" t="s">
        <v>188</v>
      </c>
    </row>
    <row r="41" spans="1:9" x14ac:dyDescent="0.15">
      <c r="A41" t="s">
        <v>189</v>
      </c>
      <c r="B41" t="s">
        <v>190</v>
      </c>
    </row>
    <row r="42" spans="1:9" x14ac:dyDescent="0.15">
      <c r="A42" t="s">
        <v>191</v>
      </c>
      <c r="B42" t="s">
        <v>192</v>
      </c>
    </row>
    <row r="43" spans="1:9" x14ac:dyDescent="0.15">
      <c r="A43" t="s">
        <v>193</v>
      </c>
      <c r="B43" t="s">
        <v>194</v>
      </c>
    </row>
    <row r="44" spans="1:9" x14ac:dyDescent="0.15">
      <c r="A44" t="s">
        <v>195</v>
      </c>
      <c r="B44" t="s">
        <v>196</v>
      </c>
    </row>
    <row r="45" spans="1:9" x14ac:dyDescent="0.15">
      <c r="A45" t="s">
        <v>197</v>
      </c>
      <c r="B45" t="s">
        <v>198</v>
      </c>
    </row>
    <row r="46" spans="1:9" x14ac:dyDescent="0.15">
      <c r="A46" t="s">
        <v>199</v>
      </c>
      <c r="B46" t="s">
        <v>200</v>
      </c>
    </row>
    <row r="47" spans="1:9" x14ac:dyDescent="0.15">
      <c r="A47" t="s">
        <v>201</v>
      </c>
      <c r="B47" t="s">
        <v>202</v>
      </c>
    </row>
    <row r="48" spans="1:9" x14ac:dyDescent="0.15">
      <c r="A48" t="s">
        <v>203</v>
      </c>
      <c r="B48" t="s">
        <v>204</v>
      </c>
    </row>
    <row r="49" spans="1:2" x14ac:dyDescent="0.15">
      <c r="A49" t="s">
        <v>205</v>
      </c>
      <c r="B49" t="s">
        <v>206</v>
      </c>
    </row>
    <row r="50" spans="1:2" x14ac:dyDescent="0.15">
      <c r="A50" t="s">
        <v>207</v>
      </c>
      <c r="B50" t="s">
        <v>208</v>
      </c>
    </row>
    <row r="51" spans="1:2" x14ac:dyDescent="0.15">
      <c r="A51" t="s">
        <v>209</v>
      </c>
      <c r="B51" t="s">
        <v>210</v>
      </c>
    </row>
    <row r="52" spans="1:2" x14ac:dyDescent="0.15">
      <c r="A52" t="s">
        <v>211</v>
      </c>
      <c r="B52" t="s">
        <v>212</v>
      </c>
    </row>
    <row r="53" spans="1:2" x14ac:dyDescent="0.15">
      <c r="A53" t="s">
        <v>213</v>
      </c>
      <c r="B53" t="s">
        <v>214</v>
      </c>
    </row>
    <row r="54" spans="1:2" x14ac:dyDescent="0.15">
      <c r="A54" t="s">
        <v>215</v>
      </c>
      <c r="B54" t="s">
        <v>216</v>
      </c>
    </row>
    <row r="55" spans="1:2" x14ac:dyDescent="0.15">
      <c r="A55" t="s">
        <v>217</v>
      </c>
      <c r="B55" t="s">
        <v>218</v>
      </c>
    </row>
    <row r="56" spans="1:2" x14ac:dyDescent="0.15">
      <c r="A56" t="s">
        <v>219</v>
      </c>
      <c r="B56" t="s">
        <v>220</v>
      </c>
    </row>
    <row r="57" spans="1:2" x14ac:dyDescent="0.15">
      <c r="A57" t="s">
        <v>221</v>
      </c>
      <c r="B57" t="s">
        <v>222</v>
      </c>
    </row>
    <row r="58" spans="1:2" x14ac:dyDescent="0.15">
      <c r="A58" t="s">
        <v>223</v>
      </c>
      <c r="B58" t="s">
        <v>224</v>
      </c>
    </row>
    <row r="59" spans="1:2" x14ac:dyDescent="0.15">
      <c r="A59" t="s">
        <v>225</v>
      </c>
      <c r="B59" t="s">
        <v>226</v>
      </c>
    </row>
    <row r="60" spans="1:2" x14ac:dyDescent="0.15">
      <c r="A60" t="s">
        <v>227</v>
      </c>
      <c r="B60" t="s">
        <v>228</v>
      </c>
    </row>
    <row r="61" spans="1:2" x14ac:dyDescent="0.15">
      <c r="A61" t="s">
        <v>229</v>
      </c>
      <c r="B61" t="s">
        <v>230</v>
      </c>
    </row>
    <row r="62" spans="1:2" x14ac:dyDescent="0.15">
      <c r="A62" t="s">
        <v>231</v>
      </c>
      <c r="B62" t="s">
        <v>232</v>
      </c>
    </row>
    <row r="63" spans="1:2" x14ac:dyDescent="0.15">
      <c r="A63" t="s">
        <v>233</v>
      </c>
      <c r="B63" t="s">
        <v>234</v>
      </c>
    </row>
    <row r="64" spans="1:2"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teshima</cp:lastModifiedBy>
  <cp:lastPrinted>2022-01-11T02:13:50Z</cp:lastPrinted>
  <dcterms:created xsi:type="dcterms:W3CDTF">2021-12-03T06:37:08Z</dcterms:created>
  <dcterms:modified xsi:type="dcterms:W3CDTF">2022-01-11T02:28:07Z</dcterms:modified>
  <cp:category/>
</cp:coreProperties>
</file>