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10.10.1.5\全職員用\00全職員\◆財政関係ファイル提出フォルダ\各課への財政調査依頼\公営企業経営比較分析\"/>
    </mc:Choice>
  </mc:AlternateContent>
  <xr:revisionPtr revIDLastSave="0" documentId="13_ncr:1_{484F516F-90C6-4C10-AF66-E94125C8778C}" xr6:coauthVersionLast="45" xr6:coauthVersionMax="45" xr10:uidLastSave="{00000000-0000-0000-0000-000000000000}"/>
  <workbookProtection workbookAlgorithmName="SHA-512" workbookHashValue="F3bPewOplBEeaHhqNDHlVK07e/E+Bl1ZMKW8i4ieeJQW0K7E9Xtc2KqMl214xnVWYGpRoKfZIPL8MF9nl0eAoA==" workbookSaltValue="qei7vHYRIxuAV/lyTxhxgQ==" workbookSpinCount="100000" lockStructure="1"/>
  <bookViews>
    <workbookView xWindow="1140" yWindow="660" windowWidth="16230" windowHeight="976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W10" i="4" s="1"/>
  <c r="P6" i="5"/>
  <c r="P10" i="4" s="1"/>
  <c r="O6" i="5"/>
  <c r="I10" i="4" s="1"/>
  <c r="N6" i="5"/>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H85" i="4"/>
  <c r="F85" i="4"/>
  <c r="E85" i="4"/>
  <c r="BB10" i="4"/>
  <c r="B10" i="4"/>
  <c r="AT8" i="4"/>
  <c r="AL8" i="4"/>
  <c r="W8"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<sst xmlns="http://schemas.openxmlformats.org/spreadsheetml/2006/main" count="297" uniqueCount="118">
  <si>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</si>
  <si>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</si>
  <si>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</si>
  <si>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</si>
  <si>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</si>
  <si>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</si>
  <si>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</si>
  <si>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</si>
  <si>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</si>
  <si>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</si>
  <si>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</si>
  <si>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</si>
  <si>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</si>
  <si>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</si>
  <si>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</si>
  <si>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</si>
  <si>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</si>
  <si>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</si>
  <si>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</si>
  <si>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</si>
  <si>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</si>
  <si>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</si>
  <si>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</si>
  <si>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</si>
  <si>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</si>
  <si>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</si>
  <si>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</si>
  <si>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</si>
  <si>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</si>
  <si>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</si>
  <si>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</si>
  <si>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</si>
  <si>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</si>
  <si>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</si>
  <si>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</si>
  <si>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</si>
  <si>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</si>
  <si>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</si>
  <si>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</si>
  <si>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</si>
  <si>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</si>
  <si>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</si>
  <si>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</si>
  <si>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</si>
  <si>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</si>
  <si>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</si>
  <si>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</si>
  <si>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</si>
  <si>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</si>
  <si>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</si>
  <si>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</si>
  <si>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</si>
  <si>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</si>
  <si>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</si>
  <si>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</si>
  <si>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</si>
  <si>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</si>
  <si>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</si>
  <si>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</si>
  <si>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</si>
  <si>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</si>
  <si>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</si>
  <si>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</si>
  <si>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</si>
  <si>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</si>
  <si>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</si>
  <si>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</si>
  <si>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</si>
  <si>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</si>
  <si>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</si>
  <si>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</si>
  <si>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</si>
  <si>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</si>
  <si>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</si>
  <si>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</si>
  <si>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</si>
  <si>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</si>
  <si>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</si>
  <si>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</si>
  <si>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</si>
  <si>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</si>
  <si>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</si>
  <si>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</si>
  <si>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</si>
  <si>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</si>
  <si>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</si>
  <si>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</si>
  <si>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</si>
  <si>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</si>
  <si>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</si>
  <si>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</si>
  <si>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</si>
  <si>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</si>
  <si>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</si>
  <si>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</si>
  <si>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</si>
  <si>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北栄町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</si>
  <si>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</si>
  <si>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</si>
  <si>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</si>
  <si>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</si>
  <si>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</si>
  <si>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</si>
  <si>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</si>
  <si>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</si>
  <si>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</si>
  <si>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</si>
  <si>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</si>
  <si>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</si>
  <si>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</si>
  <si>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</si>
  <si>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</si>
  <si>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</si>
  <si>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</si>
  <si>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</si>
  <si>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本町は、令和元年度より地方公営企業法の一部適用を行っています。
　経常収支比率は100％を上回っており、累積欠損金も発生していません。ただし、経常収益の多くを一般会計繰入金に依存しています。
　流動比率については、保有現金の額に対して企業債償還額が大きいため、低い数値となっています。
　企業債残高対事業規模比率については、企業債残高のピークを令和３年度に迎える予定であり、近年、建設改良費に必要な企業債の発行を抑えていることからも着実に減少してきています（面整備は平成25年度完了）。
　経常収支比率は100％を上回っているものの、一般会計繰入金に依存するところが大きいため、今後も引き続き、使用料改定の検討や水洗化人口の増加を図り、「経営の効率性」の向上を目指すとともに、将来世代の地方債償還金の負担の増大を考慮に入れながら、ストックマネジメントを行なっていく必要があります。</t>
    <rPh sb="1" eb="3">
      <t>ホンチョウ</t>
    </rPh>
    <rPh sb="5" eb="7">
      <t>レイワ</t>
    </rPh>
    <rPh sb="7" eb="9">
      <t>ガンネン</t>
    </rPh>
    <rPh sb="9" eb="10">
      <t>ド</t>
    </rPh>
    <rPh sb="12" eb="14">
      <t>チホウ</t>
    </rPh>
    <rPh sb="14" eb="16">
      <t>コウエイ</t>
    </rPh>
    <rPh sb="16" eb="18">
      <t>キギョウ</t>
    </rPh>
    <rPh sb="18" eb="19">
      <t>ホウ</t>
    </rPh>
    <rPh sb="20" eb="22">
      <t>イチブ</t>
    </rPh>
    <rPh sb="22" eb="24">
      <t>テキヨウ</t>
    </rPh>
    <rPh sb="25" eb="26">
      <t>オコナ</t>
    </rPh>
    <rPh sb="34" eb="36">
      <t>ケイジョウ</t>
    </rPh>
    <rPh sb="36" eb="38">
      <t>シュウシ</t>
    </rPh>
    <rPh sb="38" eb="40">
      <t>ヒリツ</t>
    </rPh>
    <rPh sb="46" eb="48">
      <t>ウワマワ</t>
    </rPh>
    <rPh sb="53" eb="55">
      <t>ルイセキ</t>
    </rPh>
    <rPh sb="55" eb="57">
      <t>ケッソン</t>
    </rPh>
    <rPh sb="57" eb="58">
      <t>キン</t>
    </rPh>
    <rPh sb="59" eb="61">
      <t>ハッセイ</t>
    </rPh>
    <rPh sb="72" eb="74">
      <t>ケイジョウ</t>
    </rPh>
    <rPh sb="74" eb="76">
      <t>シュウエキ</t>
    </rPh>
    <rPh sb="77" eb="78">
      <t>オオ</t>
    </rPh>
    <rPh sb="80" eb="82">
      <t>イッパン</t>
    </rPh>
    <rPh sb="82" eb="84">
      <t>カイケイ</t>
    </rPh>
    <rPh sb="84" eb="86">
      <t>クリイレ</t>
    </rPh>
    <rPh sb="86" eb="87">
      <t>キン</t>
    </rPh>
    <rPh sb="88" eb="90">
      <t>イゾン</t>
    </rPh>
    <rPh sb="98" eb="100">
      <t>リュウドウ</t>
    </rPh>
    <rPh sb="100" eb="102">
      <t>ヒリツ</t>
    </rPh>
    <rPh sb="108" eb="110">
      <t>ホユウ</t>
    </rPh>
    <rPh sb="110" eb="112">
      <t>ゲンキン</t>
    </rPh>
    <rPh sb="113" eb="114">
      <t>ガク</t>
    </rPh>
    <rPh sb="115" eb="116">
      <t>タイ</t>
    </rPh>
    <rPh sb="118" eb="120">
      <t>キギョウ</t>
    </rPh>
    <rPh sb="120" eb="121">
      <t>サイ</t>
    </rPh>
    <rPh sb="121" eb="123">
      <t>ショウカン</t>
    </rPh>
    <rPh sb="123" eb="124">
      <t>ガク</t>
    </rPh>
    <rPh sb="125" eb="126">
      <t>オオ</t>
    </rPh>
    <rPh sb="131" eb="132">
      <t>ヒク</t>
    </rPh>
    <rPh sb="133" eb="135">
      <t>スウチ</t>
    </rPh>
    <rPh sb="163" eb="165">
      <t>キギョウ</t>
    </rPh>
    <rPh sb="165" eb="166">
      <t>サイ</t>
    </rPh>
    <rPh sb="166" eb="168">
      <t>ザンダカ</t>
    </rPh>
    <rPh sb="173" eb="175">
      <t>レイワ</t>
    </rPh>
    <rPh sb="176" eb="178">
      <t>ネンド</t>
    </rPh>
    <rPh sb="179" eb="180">
      <t>ムカ</t>
    </rPh>
    <rPh sb="182" eb="184">
      <t>ヨテイ</t>
    </rPh>
    <rPh sb="188" eb="190">
      <t>キンネン</t>
    </rPh>
    <rPh sb="191" eb="193">
      <t>ケンセツ</t>
    </rPh>
    <rPh sb="193" eb="195">
      <t>カイリョウ</t>
    </rPh>
    <rPh sb="195" eb="196">
      <t>ヒ</t>
    </rPh>
    <rPh sb="197" eb="199">
      <t>ヒツヨウ</t>
    </rPh>
    <rPh sb="200" eb="202">
      <t>キギョウ</t>
    </rPh>
    <rPh sb="202" eb="203">
      <t>サイ</t>
    </rPh>
    <rPh sb="204" eb="206">
      <t>ハッコウ</t>
    </rPh>
    <rPh sb="207" eb="208">
      <t>オサ</t>
    </rPh>
    <rPh sb="230" eb="231">
      <t>メン</t>
    </rPh>
    <rPh sb="231" eb="233">
      <t>セイビ</t>
    </rPh>
    <rPh sb="234" eb="236">
      <t>ヘイセイ</t>
    </rPh>
    <rPh sb="238" eb="240">
      <t>ネンド</t>
    </rPh>
    <rPh sb="240" eb="242">
      <t>カンリョウ</t>
    </rPh>
    <rPh sb="246" eb="248">
      <t>ケイジョウ</t>
    </rPh>
    <rPh sb="248" eb="250">
      <t>シュウシ</t>
    </rPh>
    <rPh sb="250" eb="252">
      <t>ヒリツ</t>
    </rPh>
    <rPh sb="258" eb="260">
      <t>ウワマワ</t>
    </rPh>
    <rPh sb="268" eb="270">
      <t>イッパン</t>
    </rPh>
    <rPh sb="270" eb="272">
      <t>カイケイ</t>
    </rPh>
    <rPh sb="272" eb="274">
      <t>クリイレ</t>
    </rPh>
    <rPh sb="274" eb="275">
      <t>キン</t>
    </rPh>
    <rPh sb="276" eb="278">
      <t>イゾン</t>
    </rPh>
    <rPh sb="284" eb="285">
      <t>オオ</t>
    </rPh>
    <rPh sb="290" eb="291">
      <t>イマ</t>
    </rPh>
    <phoneticPr fontId="4"/>
  </si>
  <si>
    <t>　本町では、昭和60年度から公共下水道事業を展開してきました。古くに整備された管渠で約30年、下水道終末処理施設で約20年を経過しております。現在は、ストックマネジメント計画を策定し、事故の「発生対応型」から「予防対応型」の施設更新に取り組んでいます。</t>
    <rPh sb="71" eb="73">
      <t>ゲンザイ</t>
    </rPh>
    <rPh sb="85" eb="87">
      <t>ケイカク</t>
    </rPh>
    <rPh sb="88" eb="90">
      <t>サクテイ</t>
    </rPh>
    <phoneticPr fontId="4"/>
  </si>
  <si>
    <t>　本町人口の96％以上を本事業により水洗化整備しています。早期面整備に伴う企業債残高の縮減をしなければ、経営の健全性は達成できません。現在、長期的な運営経費削減のため、終末処理場の統廃合を検討しております。人口規模も小さく、水洗化率も高止まりしていく現状を考慮しますと、処理場の統廃合は必須です。地方の下水道事業における経営改善の特効薬はありません。より効率的に、より持続可能な事業運営を目指したいと考えています。</t>
    <rPh sb="3" eb="5">
      <t>ジンコウ</t>
    </rPh>
    <rPh sb="21" eb="23">
      <t>セイビ</t>
    </rPh>
    <rPh sb="31" eb="32">
      <t>メン</t>
    </rPh>
    <rPh sb="37" eb="39">
      <t>キギョウ</t>
    </rPh>
    <rPh sb="39" eb="40">
      <t>サイ</t>
    </rPh>
    <rPh sb="43" eb="45">
      <t>シュクゲン</t>
    </rPh>
    <rPh sb="67" eb="69">
      <t>ゲンザイ</t>
    </rPh>
    <rPh sb="84" eb="86">
      <t>シュウマツ</t>
    </rPh>
    <rPh sb="86" eb="89">
      <t>ショリジョウ</t>
    </rPh>
    <rPh sb="90" eb="93">
      <t>トウハイゴウ</t>
    </rPh>
    <rPh sb="94" eb="96">
      <t>ケントウ</t>
    </rPh>
    <rPh sb="177" eb="180">
      <t>コウリツテキ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</si>
</sst>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0.49</c:v>
                </c:pt>
                <c:pt idx="4">
                  <c:v>0.03</c:v>
                </c:pt>
              </c:numCache>
            </c:numRef>
          </c:val>
          <c:extLst>
            <c:ext xmlns:c16="http://schemas.microsoft.com/office/drawing/2014/chart" uri="{C3380CC4-5D6E-409C-BE32-E72D297353CC}">
              <c16:uniqueId val="{00000000-94AC-406E-BD2F-92A2ADC576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0.04</c:v>
                </c:pt>
                <c:pt idx="4">
                  <c:v>0.06</c:v>
                </c:pt>
              </c:numCache>
            </c:numRef>
          </c:val>
          <c:smooth val="0"/>
          <c:extLst>
            <c:ext xmlns:c16="http://schemas.microsoft.com/office/drawing/2014/chart" uri="{C3380CC4-5D6E-409C-BE32-E72D297353CC}">
              <c16:uniqueId val="{00000001-94AC-406E-BD2F-92A2ADC576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49.72</c:v>
                </c:pt>
                <c:pt idx="4">
                  <c:v>52.05</c:v>
                </c:pt>
              </c:numCache>
            </c:numRef>
          </c:val>
          <c:extLst>
            <c:ext xmlns:c16="http://schemas.microsoft.com/office/drawing/2014/chart" uri="{C3380CC4-5D6E-409C-BE32-E72D297353CC}">
              <c16:uniqueId val="{00000000-3039-4B5D-94F3-71D501B38E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45.68</c:v>
                </c:pt>
                <c:pt idx="4">
                  <c:v>45.87</c:v>
                </c:pt>
              </c:numCache>
            </c:numRef>
          </c:val>
          <c:smooth val="0"/>
          <c:extLst>
            <c:ext xmlns:c16="http://schemas.microsoft.com/office/drawing/2014/chart" uri="{C3380CC4-5D6E-409C-BE32-E72D297353CC}">
              <c16:uniqueId val="{00000001-3039-4B5D-94F3-71D501B38E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90.53</c:v>
                </c:pt>
                <c:pt idx="4">
                  <c:v>91.29</c:v>
                </c:pt>
              </c:numCache>
            </c:numRef>
          </c:val>
          <c:extLst>
            <c:ext xmlns:c16="http://schemas.microsoft.com/office/drawing/2014/chart" uri="{C3380CC4-5D6E-409C-BE32-E72D297353CC}">
              <c16:uniqueId val="{00000000-C415-44C6-B776-2185DF4200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87.96</c:v>
                </c:pt>
                <c:pt idx="4">
                  <c:v>87.65</c:v>
                </c:pt>
              </c:numCache>
            </c:numRef>
          </c:val>
          <c:smooth val="0"/>
          <c:extLst>
            <c:ext xmlns:c16="http://schemas.microsoft.com/office/drawing/2014/chart" uri="{C3380CC4-5D6E-409C-BE32-E72D297353CC}">
              <c16:uniqueId val="{00000001-C415-44C6-B776-2185DF4200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132.9</c:v>
                </c:pt>
                <c:pt idx="4">
                  <c:v>138.16</c:v>
                </c:pt>
              </c:numCache>
            </c:numRef>
          </c:val>
          <c:extLst>
            <c:ext xmlns:c16="http://schemas.microsoft.com/office/drawing/2014/chart" uri="{C3380CC4-5D6E-409C-BE32-E72D297353CC}">
              <c16:uniqueId val="{00000000-A76B-49D6-B758-DFB5218171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103.34</c:v>
                </c:pt>
                <c:pt idx="4">
                  <c:v>102.7</c:v>
                </c:pt>
              </c:numCache>
            </c:numRef>
          </c:val>
          <c:smooth val="0"/>
          <c:extLst>
            <c:ext xmlns:c16="http://schemas.microsoft.com/office/drawing/2014/chart" uri="{C3380CC4-5D6E-409C-BE32-E72D297353CC}">
              <c16:uniqueId val="{00000001-A76B-49D6-B758-DFB5218171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37.130000000000003</c:v>
                </c:pt>
                <c:pt idx="4">
                  <c:v>38.82</c:v>
                </c:pt>
              </c:numCache>
            </c:numRef>
          </c:val>
          <c:extLst>
            <c:ext xmlns:c16="http://schemas.microsoft.com/office/drawing/2014/chart" uri="{C3380CC4-5D6E-409C-BE32-E72D297353CC}">
              <c16:uniqueId val="{00000000-74D3-4B7A-AD83-609E9DF1CC7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27.82</c:v>
                </c:pt>
                <c:pt idx="4">
                  <c:v>29.24</c:v>
                </c:pt>
              </c:numCache>
            </c:numRef>
          </c:val>
          <c:smooth val="0"/>
          <c:extLst>
            <c:ext xmlns:c16="http://schemas.microsoft.com/office/drawing/2014/chart" uri="{C3380CC4-5D6E-409C-BE32-E72D297353CC}">
              <c16:uniqueId val="{00000001-74D3-4B7A-AD83-609E9DF1CC7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F8C-4AC6-81FB-EBA2928029E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F8C-4AC6-81FB-EBA2928029E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FD5-4F6C-9A69-3F0C6BB6B31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29.74</c:v>
                </c:pt>
                <c:pt idx="4">
                  <c:v>48.2</c:v>
                </c:pt>
              </c:numCache>
            </c:numRef>
          </c:val>
          <c:smooth val="0"/>
          <c:extLst>
            <c:ext xmlns:c16="http://schemas.microsoft.com/office/drawing/2014/chart" uri="{C3380CC4-5D6E-409C-BE32-E72D297353CC}">
              <c16:uniqueId val="{00000001-EFD5-4F6C-9A69-3F0C6BB6B31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27.95</c:v>
                </c:pt>
                <c:pt idx="4">
                  <c:v>37.44</c:v>
                </c:pt>
              </c:numCache>
            </c:numRef>
          </c:val>
          <c:extLst>
            <c:ext xmlns:c16="http://schemas.microsoft.com/office/drawing/2014/chart" uri="{C3380CC4-5D6E-409C-BE32-E72D297353CC}">
              <c16:uniqueId val="{00000000-5EEE-4674-9573-F77B6514E8D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53.44</c:v>
                </c:pt>
                <c:pt idx="4">
                  <c:v>46.85</c:v>
                </c:pt>
              </c:numCache>
            </c:numRef>
          </c:val>
          <c:smooth val="0"/>
          <c:extLst>
            <c:ext xmlns:c16="http://schemas.microsoft.com/office/drawing/2014/chart" uri="{C3380CC4-5D6E-409C-BE32-E72D297353CC}">
              <c16:uniqueId val="{00000001-5EEE-4674-9573-F77B6514E8D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3443.94</c:v>
                </c:pt>
                <c:pt idx="4">
                  <c:v>3090.5</c:v>
                </c:pt>
              </c:numCache>
            </c:numRef>
          </c:val>
          <c:extLst>
            <c:ext xmlns:c16="http://schemas.microsoft.com/office/drawing/2014/chart" uri="{C3380CC4-5D6E-409C-BE32-E72D297353CC}">
              <c16:uniqueId val="{00000000-D075-4FAA-B817-67E789A699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1267.3900000000001</c:v>
                </c:pt>
                <c:pt idx="4">
                  <c:v>1268.6300000000001</c:v>
                </c:pt>
              </c:numCache>
            </c:numRef>
          </c:val>
          <c:smooth val="0"/>
          <c:extLst>
            <c:ext xmlns:c16="http://schemas.microsoft.com/office/drawing/2014/chart" uri="{C3380CC4-5D6E-409C-BE32-E72D297353CC}">
              <c16:uniqueId val="{00000001-D075-4FAA-B817-67E789A699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81.87</c:v>
                </c:pt>
                <c:pt idx="4">
                  <c:v>78.489999999999995</c:v>
                </c:pt>
              </c:numCache>
            </c:numRef>
          </c:val>
          <c:extLst>
            <c:ext xmlns:c16="http://schemas.microsoft.com/office/drawing/2014/chart" uri="{C3380CC4-5D6E-409C-BE32-E72D297353CC}">
              <c16:uniqueId val="{00000000-1C25-4B72-B7BB-0887F1A91FA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84.3</c:v>
                </c:pt>
                <c:pt idx="4">
                  <c:v>82.88</c:v>
                </c:pt>
              </c:numCache>
            </c:numRef>
          </c:val>
          <c:smooth val="0"/>
          <c:extLst>
            <c:ext xmlns:c16="http://schemas.microsoft.com/office/drawing/2014/chart" uri="{C3380CC4-5D6E-409C-BE32-E72D297353CC}">
              <c16:uniqueId val="{00000001-1C25-4B72-B7BB-0887F1A91FA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247.33</c:v>
                </c:pt>
                <c:pt idx="4">
                  <c:v>258.05</c:v>
                </c:pt>
              </c:numCache>
            </c:numRef>
          </c:val>
          <c:extLst>
            <c:ext xmlns:c16="http://schemas.microsoft.com/office/drawing/2014/chart" uri="{C3380CC4-5D6E-409C-BE32-E72D297353CC}">
              <c16:uniqueId val="{00000000-B3BD-4CCE-977F-E14F98B154E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185.47</c:v>
                </c:pt>
                <c:pt idx="4">
                  <c:v>187.76</c:v>
                </c:pt>
              </c:numCache>
            </c:numRef>
          </c:val>
          <c:smooth val="0"/>
          <c:extLst>
            <c:ext xmlns:c16="http://schemas.microsoft.com/office/drawing/2014/chart" uri="{C3380CC4-5D6E-409C-BE32-E72D297353CC}">
              <c16:uniqueId val="{00000001-B3BD-4CCE-977F-E14F98B154E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V2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北栄町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14731</v>
      </c>
      <c r="AM8" s="69"/>
      <c r="AN8" s="69"/>
      <c r="AO8" s="69"/>
      <c r="AP8" s="69"/>
      <c r="AQ8" s="69"/>
      <c r="AR8" s="69"/>
      <c r="AS8" s="69"/>
      <c r="AT8" s="68">
        <f>データ!T6</f>
        <v>56.94</v>
      </c>
      <c r="AU8" s="68"/>
      <c r="AV8" s="68"/>
      <c r="AW8" s="68"/>
      <c r="AX8" s="68"/>
      <c r="AY8" s="68"/>
      <c r="AZ8" s="68"/>
      <c r="BA8" s="68"/>
      <c r="BB8" s="68">
        <f>データ!U6</f>
        <v>258.70999999999998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53.41</v>
      </c>
      <c r="J10" s="68"/>
      <c r="K10" s="68"/>
      <c r="L10" s="68"/>
      <c r="M10" s="68"/>
      <c r="N10" s="68"/>
      <c r="O10" s="68"/>
      <c r="P10" s="68">
        <f>データ!P6</f>
        <v>96.68</v>
      </c>
      <c r="Q10" s="68"/>
      <c r="R10" s="68"/>
      <c r="S10" s="68"/>
      <c r="T10" s="68"/>
      <c r="U10" s="68"/>
      <c r="V10" s="68"/>
      <c r="W10" s="68">
        <f>データ!Q6</f>
        <v>108.3</v>
      </c>
      <c r="X10" s="68"/>
      <c r="Y10" s="68"/>
      <c r="Z10" s="68"/>
      <c r="AA10" s="68"/>
      <c r="AB10" s="68"/>
      <c r="AC10" s="68"/>
      <c r="AD10" s="69">
        <f>データ!R6</f>
        <v>4110</v>
      </c>
      <c r="AE10" s="69"/>
      <c r="AF10" s="69"/>
      <c r="AG10" s="69"/>
      <c r="AH10" s="69"/>
      <c r="AI10" s="69"/>
      <c r="AJ10" s="69"/>
      <c r="AK10" s="2"/>
      <c r="AL10" s="69">
        <f>データ!V6</f>
        <v>14231</v>
      </c>
      <c r="AM10" s="69"/>
      <c r="AN10" s="69"/>
      <c r="AO10" s="69"/>
      <c r="AP10" s="69"/>
      <c r="AQ10" s="69"/>
      <c r="AR10" s="69"/>
      <c r="AS10" s="69"/>
      <c r="AT10" s="68">
        <f>データ!W6</f>
        <v>5.2</v>
      </c>
      <c r="AU10" s="68"/>
      <c r="AV10" s="68"/>
      <c r="AW10" s="68"/>
      <c r="AX10" s="68"/>
      <c r="AY10" s="68"/>
      <c r="AZ10" s="68"/>
      <c r="BA10" s="68"/>
      <c r="BB10" s="68">
        <f>データ!X6</f>
        <v>2736.73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tvCg08R6USKHINHDwYkPMK7TMRFqztAYzWLY3e9bigN3oDDwoZ6TJvGtsAMX0EL7rOJ5NM1hv+UkrpVymR2EfA==" saltValue="H/fgEcV4/W+JGDhs3HGQ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313726</v>
      </c>
      <c r="D6" s="33">
        <f t="shared" si="3"/>
        <v>46</v>
      </c>
      <c r="E6" s="33">
        <f t="shared" si="3"/>
        <v>17</v>
      </c>
      <c r="F6" s="33">
        <f t="shared" si="3"/>
        <v>4</v>
      </c>
      <c r="G6" s="33">
        <f t="shared" si="3"/>
        <v>0</v>
      </c>
      <c r="H6" s="33" t="str">
        <f t="shared" si="3"/>
        <v>鳥取県　北栄町</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53.41</v>
      </c>
      <c r="P6" s="34">
        <f t="shared" si="3"/>
        <v>96.68</v>
      </c>
      <c r="Q6" s="34">
        <f t="shared" si="3"/>
        <v>108.3</v>
      </c>
      <c r="R6" s="34">
        <f t="shared" si="3"/>
        <v>4110</v>
      </c>
      <c r="S6" s="34">
        <f t="shared" si="3"/>
        <v>14731</v>
      </c>
      <c r="T6" s="34">
        <f t="shared" si="3"/>
        <v>56.94</v>
      </c>
      <c r="U6" s="34">
        <f t="shared" si="3"/>
        <v>258.70999999999998</v>
      </c>
      <c r="V6" s="34">
        <f t="shared" si="3"/>
        <v>14231</v>
      </c>
      <c r="W6" s="34">
        <f t="shared" si="3"/>
        <v>5.2</v>
      </c>
      <c r="X6" s="34">
        <f t="shared" si="3"/>
        <v>2736.73</v>
      </c>
      <c r="Y6" s="35" t="str">
        <f>IF(Y7="",NA(),Y7)</f>
        <v>-</v>
      </c>
      <c r="Z6" s="35" t="str">
        <f t="shared" ref="Z6:AH6" si="4">IF(Z7="",NA(),Z7)</f>
        <v>-</v>
      </c>
      <c r="AA6" s="35" t="str">
        <f t="shared" si="4"/>
        <v>-</v>
      </c>
      <c r="AB6" s="35">
        <f t="shared" si="4"/>
        <v>132.9</v>
      </c>
      <c r="AC6" s="35">
        <f t="shared" si="4"/>
        <v>138.16</v>
      </c>
      <c r="AD6" s="35" t="str">
        <f t="shared" si="4"/>
        <v>-</v>
      </c>
      <c r="AE6" s="35" t="str">
        <f t="shared" si="4"/>
        <v>-</v>
      </c>
      <c r="AF6" s="35" t="str">
        <f t="shared" si="4"/>
        <v>-</v>
      </c>
      <c r="AG6" s="35">
        <f t="shared" si="4"/>
        <v>103.34</v>
      </c>
      <c r="AH6" s="35">
        <f t="shared" si="4"/>
        <v>102.7</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29.74</v>
      </c>
      <c r="AS6" s="35">
        <f t="shared" si="5"/>
        <v>48.2</v>
      </c>
      <c r="AT6" s="34" t="str">
        <f>IF(AT7="","",IF(AT7="-","【-】","【"&amp;SUBSTITUTE(TEXT(AT7,"#,##0.00"),"-","△")&amp;"】"))</f>
        <v>【61.55】</v>
      </c>
      <c r="AU6" s="35" t="str">
        <f>IF(AU7="",NA(),AU7)</f>
        <v>-</v>
      </c>
      <c r="AV6" s="35" t="str">
        <f t="shared" ref="AV6:BD6" si="6">IF(AV7="",NA(),AV7)</f>
        <v>-</v>
      </c>
      <c r="AW6" s="35" t="str">
        <f t="shared" si="6"/>
        <v>-</v>
      </c>
      <c r="AX6" s="35">
        <f t="shared" si="6"/>
        <v>27.95</v>
      </c>
      <c r="AY6" s="35">
        <f t="shared" si="6"/>
        <v>37.44</v>
      </c>
      <c r="AZ6" s="35" t="str">
        <f t="shared" si="6"/>
        <v>-</v>
      </c>
      <c r="BA6" s="35" t="str">
        <f t="shared" si="6"/>
        <v>-</v>
      </c>
      <c r="BB6" s="35" t="str">
        <f t="shared" si="6"/>
        <v>-</v>
      </c>
      <c r="BC6" s="35">
        <f t="shared" si="6"/>
        <v>53.44</v>
      </c>
      <c r="BD6" s="35">
        <f t="shared" si="6"/>
        <v>46.85</v>
      </c>
      <c r="BE6" s="34" t="str">
        <f>IF(BE7="","",IF(BE7="-","【-】","【"&amp;SUBSTITUTE(TEXT(BE7,"#,##0.00"),"-","△")&amp;"】"))</f>
        <v>【45.34】</v>
      </c>
      <c r="BF6" s="35" t="str">
        <f>IF(BF7="",NA(),BF7)</f>
        <v>-</v>
      </c>
      <c r="BG6" s="35" t="str">
        <f t="shared" ref="BG6:BO6" si="7">IF(BG7="",NA(),BG7)</f>
        <v>-</v>
      </c>
      <c r="BH6" s="35" t="str">
        <f t="shared" si="7"/>
        <v>-</v>
      </c>
      <c r="BI6" s="35">
        <f t="shared" si="7"/>
        <v>3443.94</v>
      </c>
      <c r="BJ6" s="35">
        <f t="shared" si="7"/>
        <v>3090.5</v>
      </c>
      <c r="BK6" s="35" t="str">
        <f t="shared" si="7"/>
        <v>-</v>
      </c>
      <c r="BL6" s="35" t="str">
        <f t="shared" si="7"/>
        <v>-</v>
      </c>
      <c r="BM6" s="35" t="str">
        <f t="shared" si="7"/>
        <v>-</v>
      </c>
      <c r="BN6" s="35">
        <f t="shared" si="7"/>
        <v>1267.3900000000001</v>
      </c>
      <c r="BO6" s="35">
        <f t="shared" si="7"/>
        <v>1268.6300000000001</v>
      </c>
      <c r="BP6" s="34" t="str">
        <f>IF(BP7="","",IF(BP7="-","【-】","【"&amp;SUBSTITUTE(TEXT(BP7,"#,##0.00"),"-","△")&amp;"】"))</f>
        <v>【1,260.21】</v>
      </c>
      <c r="BQ6" s="35" t="str">
        <f>IF(BQ7="",NA(),BQ7)</f>
        <v>-</v>
      </c>
      <c r="BR6" s="35" t="str">
        <f t="shared" ref="BR6:BZ6" si="8">IF(BR7="",NA(),BR7)</f>
        <v>-</v>
      </c>
      <c r="BS6" s="35" t="str">
        <f t="shared" si="8"/>
        <v>-</v>
      </c>
      <c r="BT6" s="35">
        <f t="shared" si="8"/>
        <v>81.87</v>
      </c>
      <c r="BU6" s="35">
        <f t="shared" si="8"/>
        <v>78.489999999999995</v>
      </c>
      <c r="BV6" s="35" t="str">
        <f t="shared" si="8"/>
        <v>-</v>
      </c>
      <c r="BW6" s="35" t="str">
        <f t="shared" si="8"/>
        <v>-</v>
      </c>
      <c r="BX6" s="35" t="str">
        <f t="shared" si="8"/>
        <v>-</v>
      </c>
      <c r="BY6" s="35">
        <f t="shared" si="8"/>
        <v>84.3</v>
      </c>
      <c r="BZ6" s="35">
        <f t="shared" si="8"/>
        <v>82.88</v>
      </c>
      <c r="CA6" s="34" t="str">
        <f>IF(CA7="","",IF(CA7="-","【-】","【"&amp;SUBSTITUTE(TEXT(CA7,"#,##0.00"),"-","△")&amp;"】"))</f>
        <v>【75.29】</v>
      </c>
      <c r="CB6" s="35" t="str">
        <f>IF(CB7="",NA(),CB7)</f>
        <v>-</v>
      </c>
      <c r="CC6" s="35" t="str">
        <f t="shared" ref="CC6:CK6" si="9">IF(CC7="",NA(),CC7)</f>
        <v>-</v>
      </c>
      <c r="CD6" s="35" t="str">
        <f t="shared" si="9"/>
        <v>-</v>
      </c>
      <c r="CE6" s="35">
        <f t="shared" si="9"/>
        <v>247.33</v>
      </c>
      <c r="CF6" s="35">
        <f t="shared" si="9"/>
        <v>258.05</v>
      </c>
      <c r="CG6" s="35" t="str">
        <f t="shared" si="9"/>
        <v>-</v>
      </c>
      <c r="CH6" s="35" t="str">
        <f t="shared" si="9"/>
        <v>-</v>
      </c>
      <c r="CI6" s="35" t="str">
        <f t="shared" si="9"/>
        <v>-</v>
      </c>
      <c r="CJ6" s="35">
        <f t="shared" si="9"/>
        <v>185.47</v>
      </c>
      <c r="CK6" s="35">
        <f t="shared" si="9"/>
        <v>187.76</v>
      </c>
      <c r="CL6" s="34" t="str">
        <f>IF(CL7="","",IF(CL7="-","【-】","【"&amp;SUBSTITUTE(TEXT(CL7,"#,##0.00"),"-","△")&amp;"】"))</f>
        <v>【215.41】</v>
      </c>
      <c r="CM6" s="35" t="str">
        <f>IF(CM7="",NA(),CM7)</f>
        <v>-</v>
      </c>
      <c r="CN6" s="35" t="str">
        <f t="shared" ref="CN6:CV6" si="10">IF(CN7="",NA(),CN7)</f>
        <v>-</v>
      </c>
      <c r="CO6" s="35" t="str">
        <f t="shared" si="10"/>
        <v>-</v>
      </c>
      <c r="CP6" s="35">
        <f t="shared" si="10"/>
        <v>49.72</v>
      </c>
      <c r="CQ6" s="35">
        <f t="shared" si="10"/>
        <v>52.05</v>
      </c>
      <c r="CR6" s="35" t="str">
        <f t="shared" si="10"/>
        <v>-</v>
      </c>
      <c r="CS6" s="35" t="str">
        <f t="shared" si="10"/>
        <v>-</v>
      </c>
      <c r="CT6" s="35" t="str">
        <f t="shared" si="10"/>
        <v>-</v>
      </c>
      <c r="CU6" s="35">
        <f t="shared" si="10"/>
        <v>45.68</v>
      </c>
      <c r="CV6" s="35">
        <f t="shared" si="10"/>
        <v>45.87</v>
      </c>
      <c r="CW6" s="34" t="str">
        <f>IF(CW7="","",IF(CW7="-","【-】","【"&amp;SUBSTITUTE(TEXT(CW7,"#,##0.00"),"-","△")&amp;"】"))</f>
        <v>【42.90】</v>
      </c>
      <c r="CX6" s="35" t="str">
        <f>IF(CX7="",NA(),CX7)</f>
        <v>-</v>
      </c>
      <c r="CY6" s="35" t="str">
        <f t="shared" ref="CY6:DG6" si="11">IF(CY7="",NA(),CY7)</f>
        <v>-</v>
      </c>
      <c r="CZ6" s="35" t="str">
        <f t="shared" si="11"/>
        <v>-</v>
      </c>
      <c r="DA6" s="35">
        <f t="shared" si="11"/>
        <v>90.53</v>
      </c>
      <c r="DB6" s="35">
        <f t="shared" si="11"/>
        <v>91.29</v>
      </c>
      <c r="DC6" s="35" t="str">
        <f t="shared" si="11"/>
        <v>-</v>
      </c>
      <c r="DD6" s="35" t="str">
        <f t="shared" si="11"/>
        <v>-</v>
      </c>
      <c r="DE6" s="35" t="str">
        <f t="shared" si="11"/>
        <v>-</v>
      </c>
      <c r="DF6" s="35">
        <f t="shared" si="11"/>
        <v>87.96</v>
      </c>
      <c r="DG6" s="35">
        <f t="shared" si="11"/>
        <v>87.65</v>
      </c>
      <c r="DH6" s="34" t="str">
        <f>IF(DH7="","",IF(DH7="-","【-】","【"&amp;SUBSTITUTE(TEXT(DH7,"#,##0.00"),"-","△")&amp;"】"))</f>
        <v>【84.75】</v>
      </c>
      <c r="DI6" s="35" t="str">
        <f>IF(DI7="",NA(),DI7)</f>
        <v>-</v>
      </c>
      <c r="DJ6" s="35" t="str">
        <f t="shared" ref="DJ6:DR6" si="12">IF(DJ7="",NA(),DJ7)</f>
        <v>-</v>
      </c>
      <c r="DK6" s="35" t="str">
        <f t="shared" si="12"/>
        <v>-</v>
      </c>
      <c r="DL6" s="35">
        <f t="shared" si="12"/>
        <v>37.130000000000003</v>
      </c>
      <c r="DM6" s="35">
        <f t="shared" si="12"/>
        <v>38.82</v>
      </c>
      <c r="DN6" s="35" t="str">
        <f t="shared" si="12"/>
        <v>-</v>
      </c>
      <c r="DO6" s="35" t="str">
        <f t="shared" si="12"/>
        <v>-</v>
      </c>
      <c r="DP6" s="35" t="str">
        <f t="shared" si="12"/>
        <v>-</v>
      </c>
      <c r="DQ6" s="35">
        <f t="shared" si="12"/>
        <v>27.82</v>
      </c>
      <c r="DR6" s="35">
        <f t="shared" si="12"/>
        <v>29.24</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【0.01】</v>
      </c>
      <c r="EE6" s="35" t="str">
        <f>IF(EE7="",NA(),EE7)</f>
        <v>-</v>
      </c>
      <c r="EF6" s="35" t="str">
        <f t="shared" ref="EF6:EN6" si="14">IF(EF7="",NA(),EF7)</f>
        <v>-</v>
      </c>
      <c r="EG6" s="35" t="str">
        <f t="shared" si="14"/>
        <v>-</v>
      </c>
      <c r="EH6" s="35">
        <f t="shared" si="14"/>
        <v>0.49</v>
      </c>
      <c r="EI6" s="35">
        <f t="shared" si="14"/>
        <v>0.03</v>
      </c>
      <c r="EJ6" s="35" t="str">
        <f t="shared" si="14"/>
        <v>-</v>
      </c>
      <c r="EK6" s="35" t="str">
        <f t="shared" si="14"/>
        <v>-</v>
      </c>
      <c r="EL6" s="35" t="str">
        <f t="shared" si="14"/>
        <v>-</v>
      </c>
      <c r="EM6" s="35">
        <f t="shared" si="14"/>
        <v>0.04</v>
      </c>
      <c r="EN6" s="35">
        <f t="shared" si="14"/>
        <v>0.06</v>
      </c>
      <c r="EO6" s="34" t="str">
        <f>IF(EO7="","",IF(EO7="-","【-】","【"&amp;SUBSTITUTE(TEXT(EO7,"#,##0.00"),"-","△")&amp;"】"))</f>
        <v>【0.30】</v>
      </c>
    </row>
    <row r="7" spans="1:148" s="36" customFormat="1" x14ac:dyDescent="0.15">
      <c r="A7" s="28"/>
      <c r="B7" s="37">
        <v>2020</v>
      </c>
      <c r="C7" s="37">
        <v>313726</v>
      </c>
      <c r="D7" s="37">
        <v>46</v>
      </c>
      <c r="E7" s="37">
        <v>17</v>
      </c>
      <c r="F7" s="37">
        <v>4</v>
      </c>
      <c r="G7" s="37">
        <v>0</v>
      </c>
      <c r="H7" s="37" t="s">
        <v>96</v>
      </c>
      <c r="I7" s="37" t="s">
        <v>97</v>
      </c>
      <c r="J7" s="37" t="s">
        <v>98</v>
      </c>
      <c r="K7" s="37" t="s">
        <v>99</v>
      </c>
      <c r="L7" s="37" t="s">
        <v>100</v>
      </c>
      <c r="M7" s="37" t="s">
        <v>101</v>
      </c>
      <c r="N7" s="38" t="s">
        <v>102</v>
      </c>
      <c r="O7" s="38">
        <v>53.41</v>
      </c>
      <c r="P7" s="38">
        <v>96.68</v>
      </c>
      <c r="Q7" s="38">
        <v>108.3</v>
      </c>
      <c r="R7" s="38">
        <v>4110</v>
      </c>
      <c r="S7" s="38">
        <v>14731</v>
      </c>
      <c r="T7" s="38">
        <v>56.94</v>
      </c>
      <c r="U7" s="38">
        <v>258.70999999999998</v>
      </c>
      <c r="V7" s="38">
        <v>14231</v>
      </c>
      <c r="W7" s="38">
        <v>5.2</v>
      </c>
      <c r="X7" s="38">
        <v>2736.73</v>
      </c>
      <c r="Y7" s="38" t="s">
        <v>102</v>
      </c>
      <c r="Z7" s="38" t="s">
        <v>102</v>
      </c>
      <c r="AA7" s="38" t="s">
        <v>102</v>
      </c>
      <c r="AB7" s="38">
        <v>132.9</v>
      </c>
      <c r="AC7" s="38">
        <v>138.16</v>
      </c>
      <c r="AD7" s="38" t="s">
        <v>102</v>
      </c>
      <c r="AE7" s="38" t="s">
        <v>102</v>
      </c>
      <c r="AF7" s="38" t="s">
        <v>102</v>
      </c>
      <c r="AG7" s="38">
        <v>103.34</v>
      </c>
      <c r="AH7" s="38">
        <v>102.7</v>
      </c>
      <c r="AI7" s="38">
        <v>104.83</v>
      </c>
      <c r="AJ7" s="38" t="s">
        <v>102</v>
      </c>
      <c r="AK7" s="38" t="s">
        <v>102</v>
      </c>
      <c r="AL7" s="38" t="s">
        <v>102</v>
      </c>
      <c r="AM7" s="38">
        <v>0</v>
      </c>
      <c r="AN7" s="38">
        <v>0</v>
      </c>
      <c r="AO7" s="38" t="s">
        <v>102</v>
      </c>
      <c r="AP7" s="38" t="s">
        <v>102</v>
      </c>
      <c r="AQ7" s="38" t="s">
        <v>102</v>
      </c>
      <c r="AR7" s="38">
        <v>29.74</v>
      </c>
      <c r="AS7" s="38">
        <v>48.2</v>
      </c>
      <c r="AT7" s="38">
        <v>61.55</v>
      </c>
      <c r="AU7" s="38" t="s">
        <v>102</v>
      </c>
      <c r="AV7" s="38" t="s">
        <v>102</v>
      </c>
      <c r="AW7" s="38" t="s">
        <v>102</v>
      </c>
      <c r="AX7" s="38">
        <v>27.95</v>
      </c>
      <c r="AY7" s="38">
        <v>37.44</v>
      </c>
      <c r="AZ7" s="38" t="s">
        <v>102</v>
      </c>
      <c r="BA7" s="38" t="s">
        <v>102</v>
      </c>
      <c r="BB7" s="38" t="s">
        <v>102</v>
      </c>
      <c r="BC7" s="38">
        <v>53.44</v>
      </c>
      <c r="BD7" s="38">
        <v>46.85</v>
      </c>
      <c r="BE7" s="38">
        <v>45.34</v>
      </c>
      <c r="BF7" s="38" t="s">
        <v>102</v>
      </c>
      <c r="BG7" s="38" t="s">
        <v>102</v>
      </c>
      <c r="BH7" s="38" t="s">
        <v>102</v>
      </c>
      <c r="BI7" s="38">
        <v>3443.94</v>
      </c>
      <c r="BJ7" s="38">
        <v>3090.5</v>
      </c>
      <c r="BK7" s="38" t="s">
        <v>102</v>
      </c>
      <c r="BL7" s="38" t="s">
        <v>102</v>
      </c>
      <c r="BM7" s="38" t="s">
        <v>102</v>
      </c>
      <c r="BN7" s="38">
        <v>1267.3900000000001</v>
      </c>
      <c r="BO7" s="38">
        <v>1268.6300000000001</v>
      </c>
      <c r="BP7" s="38">
        <v>1260.21</v>
      </c>
      <c r="BQ7" s="38" t="s">
        <v>102</v>
      </c>
      <c r="BR7" s="38" t="s">
        <v>102</v>
      </c>
      <c r="BS7" s="38" t="s">
        <v>102</v>
      </c>
      <c r="BT7" s="38">
        <v>81.87</v>
      </c>
      <c r="BU7" s="38">
        <v>78.489999999999995</v>
      </c>
      <c r="BV7" s="38" t="s">
        <v>102</v>
      </c>
      <c r="BW7" s="38" t="s">
        <v>102</v>
      </c>
      <c r="BX7" s="38" t="s">
        <v>102</v>
      </c>
      <c r="BY7" s="38">
        <v>84.3</v>
      </c>
      <c r="BZ7" s="38">
        <v>82.88</v>
      </c>
      <c r="CA7" s="38">
        <v>75.290000000000006</v>
      </c>
      <c r="CB7" s="38" t="s">
        <v>102</v>
      </c>
      <c r="CC7" s="38" t="s">
        <v>102</v>
      </c>
      <c r="CD7" s="38" t="s">
        <v>102</v>
      </c>
      <c r="CE7" s="38">
        <v>247.33</v>
      </c>
      <c r="CF7" s="38">
        <v>258.05</v>
      </c>
      <c r="CG7" s="38" t="s">
        <v>102</v>
      </c>
      <c r="CH7" s="38" t="s">
        <v>102</v>
      </c>
      <c r="CI7" s="38" t="s">
        <v>102</v>
      </c>
      <c r="CJ7" s="38">
        <v>185.47</v>
      </c>
      <c r="CK7" s="38">
        <v>187.76</v>
      </c>
      <c r="CL7" s="38">
        <v>215.41</v>
      </c>
      <c r="CM7" s="38" t="s">
        <v>102</v>
      </c>
      <c r="CN7" s="38" t="s">
        <v>102</v>
      </c>
      <c r="CO7" s="38" t="s">
        <v>102</v>
      </c>
      <c r="CP7" s="38">
        <v>49.72</v>
      </c>
      <c r="CQ7" s="38">
        <v>52.05</v>
      </c>
      <c r="CR7" s="38" t="s">
        <v>102</v>
      </c>
      <c r="CS7" s="38" t="s">
        <v>102</v>
      </c>
      <c r="CT7" s="38" t="s">
        <v>102</v>
      </c>
      <c r="CU7" s="38">
        <v>45.68</v>
      </c>
      <c r="CV7" s="38">
        <v>45.87</v>
      </c>
      <c r="CW7" s="38">
        <v>42.9</v>
      </c>
      <c r="CX7" s="38" t="s">
        <v>102</v>
      </c>
      <c r="CY7" s="38" t="s">
        <v>102</v>
      </c>
      <c r="CZ7" s="38" t="s">
        <v>102</v>
      </c>
      <c r="DA7" s="38">
        <v>90.53</v>
      </c>
      <c r="DB7" s="38">
        <v>91.29</v>
      </c>
      <c r="DC7" s="38" t="s">
        <v>102</v>
      </c>
      <c r="DD7" s="38" t="s">
        <v>102</v>
      </c>
      <c r="DE7" s="38" t="s">
        <v>102</v>
      </c>
      <c r="DF7" s="38">
        <v>87.96</v>
      </c>
      <c r="DG7" s="38">
        <v>87.65</v>
      </c>
      <c r="DH7" s="38">
        <v>84.75</v>
      </c>
      <c r="DI7" s="38" t="s">
        <v>102</v>
      </c>
      <c r="DJ7" s="38" t="s">
        <v>102</v>
      </c>
      <c r="DK7" s="38" t="s">
        <v>102</v>
      </c>
      <c r="DL7" s="38">
        <v>37.130000000000003</v>
      </c>
      <c r="DM7" s="38">
        <v>38.82</v>
      </c>
      <c r="DN7" s="38" t="s">
        <v>102</v>
      </c>
      <c r="DO7" s="38" t="s">
        <v>102</v>
      </c>
      <c r="DP7" s="38" t="s">
        <v>102</v>
      </c>
      <c r="DQ7" s="38">
        <v>27.82</v>
      </c>
      <c r="DR7" s="38">
        <v>29.24</v>
      </c>
      <c r="DS7" s="38">
        <v>23.6</v>
      </c>
      <c r="DT7" s="38" t="s">
        <v>102</v>
      </c>
      <c r="DU7" s="38" t="s">
        <v>102</v>
      </c>
      <c r="DV7" s="38" t="s">
        <v>102</v>
      </c>
      <c r="DW7" s="38">
        <v>0</v>
      </c>
      <c r="DX7" s="38">
        <v>0</v>
      </c>
      <c r="DY7" s="38" t="s">
        <v>102</v>
      </c>
      <c r="DZ7" s="38" t="s">
        <v>102</v>
      </c>
      <c r="EA7" s="38" t="s">
        <v>102</v>
      </c>
      <c r="EB7" s="38">
        <v>0</v>
      </c>
      <c r="EC7" s="38">
        <v>0</v>
      </c>
      <c r="ED7" s="38">
        <v>0.01</v>
      </c>
      <c r="EE7" s="38" t="s">
        <v>102</v>
      </c>
      <c r="EF7" s="38" t="s">
        <v>102</v>
      </c>
      <c r="EG7" s="38" t="s">
        <v>102</v>
      </c>
      <c r="EH7" s="38">
        <v>0.49</v>
      </c>
      <c r="EI7" s="38">
        <v>0.03</v>
      </c>
      <c r="EJ7" s="38" t="s">
        <v>102</v>
      </c>
      <c r="EK7" s="38" t="s">
        <v>102</v>
      </c>
      <c r="EL7" s="38" t="s">
        <v>102</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2021-12-03T07:26:41Z</dcterms:created>
  <dcterms:modified xsi:type="dcterms:W3CDTF">2022-01-19T05:26:05Z</dcterms:modified>
  <cp:category/>
</cp:coreProperties>
</file>