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Y:\各課フォルダ\022水道課\03下水道\30各種調査(集排・公共・環境)◆\60財務課\R3\2022.01.24締切　公営企業にかかる経営比較分析表（R2年度決算）の分析等について\"/>
    </mc:Choice>
  </mc:AlternateContent>
  <xr:revisionPtr revIDLastSave="0" documentId="13_ncr:1_{EFD6717F-E46F-403F-A098-58E1343FABA7}" xr6:coauthVersionLast="36" xr6:coauthVersionMax="36" xr10:uidLastSave="{00000000-0000-0000-0000-000000000000}"/>
  <workbookProtection workbookAlgorithmName="SHA-512" workbookHashValue="RlPQcXIatsPQklO93+70Hdx+zxo+Z4CeAUjmjCzlzDwG0J/4r8Q698FqoPgM6x0d/J4ACObOYEn+1BE4CEbuXQ==" workbookSaltValue="1xBUzo3iz9kdchapxmxp4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P10" i="4"/>
  <c r="B10"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<sst xmlns="http://schemas.openxmlformats.org/spreadsheetml/2006/main" count="236" uniqueCount="121">
  <si>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</si>
  <si>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</si>
  <si>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</si>
  <si>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</si>
  <si>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</si>
  <si>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</si>
  <si>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</si>
  <si>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</si>
  <si>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</si>
  <si>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</si>
  <si>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</si>
  <si>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</si>
  <si>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</si>
  <si>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</si>
  <si>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</si>
  <si>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</si>
  <si>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</si>
  <si>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</si>
  <si>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</si>
  <si>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</si>
  <si>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</si>
  <si>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</si>
  <si>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</si>
  <si>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</si>
  <si>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</si>
  <si>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</si>
  <si>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</si>
  <si>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</si>
  <si>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</si>
  <si>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</si>
  <si>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</si>
  <si>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</si>
  <si>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</si>
  <si>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</si>
  <si>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</si>
  <si>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</si>
  <si>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</si>
  <si>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</si>
  <si>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</si>
  <si>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</si>
  <si>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</si>
  <si>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</si>
  <si>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</si>
  <si>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</si>
  <si>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</si>
  <si>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</si>
  <si>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</si>
  <si>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</si>
  <si>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</si>
  <si>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</si>
  <si>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</si>
  <si>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</si>
  <si>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</si>
  <si>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</si>
  <si>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</si>
  <si>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</si>
  <si>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</si>
  <si>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</si>
  <si>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</si>
  <si>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</si>
  <si>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</si>
  <si>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</si>
  <si>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</si>
  <si>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</si>
  <si>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</si>
  <si>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</si>
  <si>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</si>
  <si>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</si>
  <si>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</si>
  <si>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</si>
  <si>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</si>
  <si>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</si>
  <si>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</si>
  <si>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</si>
  <si>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</si>
  <si>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</si>
  <si>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</si>
  <si>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</si>
  <si>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</si>
  <si>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</si>
  <si>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</si>
  <si>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</si>
  <si>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</si>
  <si>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</si>
  <si>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</si>
  <si>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</si>
  <si>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</si>
  <si>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</si>
  <si>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</si>
  <si>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</si>
  <si>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</si>
  <si>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</si>
  <si>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</si>
  <si>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</si>
  <si>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</si>
  <si>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</si>
  <si>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</si>
  <si>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</si>
  <si>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</si>
  <si>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</si>
  <si>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</si>
  <si>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</si>
  <si>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</si>
  <si>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</si>
  <si>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</si>
  <si>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</si>
  <si>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</si>
  <si>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</si>
  <si>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</si>
  <si>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</si>
  <si>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</si>
  <si>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</si>
  <si>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</si>
  <si>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</si>
  <si>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</si>
  <si>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</si>
  <si>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</si>
  <si>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</si>
  <si>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特定環境保全公共下水道事業は4処理区あり、古いものは供用開始から30年以上経過しており、施設の経年劣化が進み、更新時期となっている。これらの施設については調査・点検を行い、計画的に更新を行うことで延命していく必要がある。経過年数が進むにつれ、更新や修繕の必要箇所は増加傾向となっている。
　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r>
    <rPh sb="36" eb="38">
      <t>イジョウ</t>
    </rPh>
    <phoneticPr fontId="4"/>
  </si>
  <si>
    <t>　特定環境保全公共下水道事業は、その資産額から財政全体に与える影響も大きいことを踏まえ、計画的に施設の予防保全に努めなければならないと考える。
　また、発生対応型で心配される短期間に集中しての施設の老朽化による修繕にかかる費用増大とならないよう、計画的な費用配分を検討し、維持管理していかなければならない。財源については、使用料の適正化と人口減少が予想される状況を考慮し、施設の統廃合等により経費削減と併せ、地方公営企業会計の法適用化に向けて一層の経営改善を進めていく必要がある。</t>
    <rPh sb="201" eb="202">
      <t>アワ</t>
    </rPh>
    <rPh sb="216" eb="217">
      <t>カ</t>
    </rPh>
    <rPh sb="218" eb="219">
      <t>ム</t>
    </rPh>
    <phoneticPr fontId="4"/>
  </si>
  <si>
    <t>　平成28年度に算定基礎の見直しを行い、①収益的収支比率、④企業債残高対事業規模比率、⑤経費回収率および⑥汚水処理原価は改善し、前年度並みの結果となった。平成29年度から料金統一化を図ったが、現状では健全経営が出来ているとは言えず、引き続き経費削減に努めている。
　⑦施設利用率は全国平均、類似団体を下回る低い値で推移しており、計画的な施設および基本計画を見直し適切な施設規模となるよう改善を進めている。また、⑧水洗化率は全国平均、類似団体を下回っており、今後も100％に近づけるよう努めていきたい。</t>
    <rPh sb="30" eb="32">
      <t>キギョウ</t>
    </rPh>
    <rPh sb="32" eb="33">
      <t>サイ</t>
    </rPh>
    <rPh sb="33" eb="35">
      <t>ザンダカ</t>
    </rPh>
    <rPh sb="35" eb="36">
      <t>タイ</t>
    </rPh>
    <rPh sb="36" eb="38">
      <t>ジギョウ</t>
    </rPh>
    <rPh sb="38" eb="40">
      <t>キボ</t>
    </rPh>
    <rPh sb="40" eb="42">
      <t>ヒリツ</t>
    </rPh>
    <rPh sb="112" eb="113">
      <t>イ</t>
    </rPh>
    <rPh sb="157" eb="159">
      <t>スイイ</t>
    </rPh>
    <rPh sb="211" eb="213">
      <t>ゼンコク</t>
    </rPh>
    <rPh sb="213" eb="215">
      <t>ヘイキン</t>
    </rPh>
    <rPh sb="228" eb="230">
      <t>コンゴ</t>
    </rPh>
    <rPh sb="236" eb="237">
      <t>チカ</t>
    </rPh>
    <rPh sb="242" eb="2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</si>
</sst>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quotePrefix="1"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D-43B0-A8BC-DEC7BE58E8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0.06</c:v>
                </c:pt>
                <c:pt idx="3">
                  <c:v>0.04</c:v>
                </c:pt>
                <c:pt idx="4">
                  <c:v>0.06</c:v>
                </c:pt>
              </c:numCache>
            </c:numRef>
          </c:val>
          <c:smooth val="0"/>
          <c:extLst>
            <c:ext xmlns:c16="http://schemas.microsoft.com/office/drawing/2014/chart" uri="{C3380CC4-5D6E-409C-BE32-E72D297353CC}">
              <c16:uniqueId val="{00000001-F52D-43B0-A8BC-DEC7BE58E8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26.14</c:v>
                </c:pt>
                <c:pt idx="1">
                  <c:v>26.32</c:v>
                </c:pt>
                <c:pt idx="2">
                  <c:v>26.12</c:v>
                </c:pt>
                <c:pt idx="3">
                  <c:v>26.68</c:v>
                </c:pt>
                <c:pt idx="4">
                  <c:v>25.28</c:v>
                </c:pt>
              </c:numCache>
            </c:numRef>
          </c:val>
          <c:extLst>
            <c:ext xmlns:c16="http://schemas.microsoft.com/office/drawing/2014/chart" uri="{C3380CC4-5D6E-409C-BE32-E72D297353CC}">
              <c16:uniqueId val="{00000000-80B3-45D7-B4E5-F1EDEEA336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42.38</c:v>
                </c:pt>
                <c:pt idx="2">
                  <c:v>46.17</c:v>
                </c:pt>
                <c:pt idx="3">
                  <c:v>45.68</c:v>
                </c:pt>
                <c:pt idx="4">
                  <c:v>45.87</c:v>
                </c:pt>
              </c:numCache>
            </c:numRef>
          </c:val>
          <c:smooth val="0"/>
          <c:extLst>
            <c:ext xmlns:c16="http://schemas.microsoft.com/office/drawing/2014/chart" uri="{C3380CC4-5D6E-409C-BE32-E72D297353CC}">
              <c16:uniqueId val="{00000001-80B3-45D7-B4E5-F1EDEEA336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79.06</c:v>
                </c:pt>
                <c:pt idx="1">
                  <c:v>81.5</c:v>
                </c:pt>
                <c:pt idx="2">
                  <c:v>81.03</c:v>
                </c:pt>
                <c:pt idx="3">
                  <c:v>83.12</c:v>
                </c:pt>
                <c:pt idx="4">
                  <c:v>83.36</c:v>
                </c:pt>
              </c:numCache>
            </c:numRef>
          </c:val>
          <c:extLst>
            <c:ext xmlns:c16="http://schemas.microsoft.com/office/drawing/2014/chart" uri="{C3380CC4-5D6E-409C-BE32-E72D297353CC}">
              <c16:uniqueId val="{00000000-7960-4429-A302-3E27190C66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87.01</c:v>
                </c:pt>
                <c:pt idx="2">
                  <c:v>87.84</c:v>
                </c:pt>
                <c:pt idx="3">
                  <c:v>87.96</c:v>
                </c:pt>
                <c:pt idx="4">
                  <c:v>87.65</c:v>
                </c:pt>
              </c:numCache>
            </c:numRef>
          </c:val>
          <c:smooth val="0"/>
          <c:extLst>
            <c:ext xmlns:c16="http://schemas.microsoft.com/office/drawing/2014/chart" uri="{C3380CC4-5D6E-409C-BE32-E72D297353CC}">
              <c16:uniqueId val="{00000001-7960-4429-A302-3E27190C66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97.12</c:v>
                </c:pt>
                <c:pt idx="1">
                  <c:v>97.2</c:v>
                </c:pt>
                <c:pt idx="2">
                  <c:v>97.57</c:v>
                </c:pt>
                <c:pt idx="3">
                  <c:v>97.16</c:v>
                </c:pt>
                <c:pt idx="4">
                  <c:v>94.18</c:v>
                </c:pt>
              </c:numCache>
            </c:numRef>
          </c:val>
          <c:extLst>
            <c:ext xmlns:c16="http://schemas.microsoft.com/office/drawing/2014/chart" uri="{C3380CC4-5D6E-409C-BE32-E72D297353CC}">
              <c16:uniqueId val="{00000000-C79E-4EA6-897E-1803E84052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E-4EA6-897E-1803E84052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BC-4649-B1F3-7238791DBC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BC-4649-B1F3-7238791DBC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CB-4C54-80E8-6B4B648DA2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CB-4C54-80E8-6B4B648DA2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C3-44CE-B8E7-228981C4E2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C3-44CE-B8E7-228981C4E2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4-4C65-A8B5-0AE0CFF7F1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4-4C65-A8B5-0AE0CFF7F1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152.63999999999999</c:v>
                </c:pt>
                <c:pt idx="2">
                  <c:v>78.67</c:v>
                </c:pt>
                <c:pt idx="3">
                  <c:v>47.76</c:v>
                </c:pt>
                <c:pt idx="4">
                  <c:v>72.930000000000007</c:v>
                </c:pt>
              </c:numCache>
            </c:numRef>
          </c:val>
          <c:extLst>
            <c:ext xmlns:c16="http://schemas.microsoft.com/office/drawing/2014/chart" uri="{C3380CC4-5D6E-409C-BE32-E72D297353CC}">
              <c16:uniqueId val="{00000000-7EBC-46E9-B1B4-B4DEFC5971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7EBC-46E9-B1B4-B4DEFC5971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90.15</c:v>
                </c:pt>
                <c:pt idx="1">
                  <c:v>95.29</c:v>
                </c:pt>
                <c:pt idx="2">
                  <c:v>88.73</c:v>
                </c:pt>
                <c:pt idx="3">
                  <c:v>75.8</c:v>
                </c:pt>
                <c:pt idx="4">
                  <c:v>91.94</c:v>
                </c:pt>
              </c:numCache>
            </c:numRef>
          </c:val>
          <c:extLst>
            <c:ext xmlns:c16="http://schemas.microsoft.com/office/drawing/2014/chart" uri="{C3380CC4-5D6E-409C-BE32-E72D297353CC}">
              <c16:uniqueId val="{00000000-98F4-437A-BD57-8A646B9FC6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88.16</c:v>
                </c:pt>
                <c:pt idx="2">
                  <c:v>87.03</c:v>
                </c:pt>
                <c:pt idx="3">
                  <c:v>84.3</c:v>
                </c:pt>
                <c:pt idx="4">
                  <c:v>82.88</c:v>
                </c:pt>
              </c:numCache>
            </c:numRef>
          </c:val>
          <c:smooth val="0"/>
          <c:extLst>
            <c:ext xmlns:c16="http://schemas.microsoft.com/office/drawing/2014/chart" uri="{C3380CC4-5D6E-409C-BE32-E72D297353CC}">
              <c16:uniqueId val="{00000001-98F4-437A-BD57-8A646B9FC6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182.82</c:v>
                </c:pt>
                <c:pt idx="1">
                  <c:v>177.32</c:v>
                </c:pt>
                <c:pt idx="2">
                  <c:v>189.83</c:v>
                </c:pt>
                <c:pt idx="3">
                  <c:v>214.74</c:v>
                </c:pt>
                <c:pt idx="4">
                  <c:v>183.17</c:v>
                </c:pt>
              </c:numCache>
            </c:numRef>
          </c:val>
          <c:extLst>
            <c:ext xmlns:c16="http://schemas.microsoft.com/office/drawing/2014/chart" uri="{C3380CC4-5D6E-409C-BE32-E72D297353CC}">
              <c16:uniqueId val="{00000000-1ADC-47AE-B6AC-8C81DEBC77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173.89</c:v>
                </c:pt>
                <c:pt idx="2">
                  <c:v>177.02</c:v>
                </c:pt>
                <c:pt idx="3">
                  <c:v>185.47</c:v>
                </c:pt>
                <c:pt idx="4">
                  <c:v>187.76</c:v>
                </c:pt>
              </c:numCache>
            </c:numRef>
          </c:val>
          <c:smooth val="0"/>
          <c:extLst>
            <c:ext xmlns:c16="http://schemas.microsoft.com/office/drawing/2014/chart" uri="{C3380CC4-5D6E-409C-BE32-E72D297353CC}">
              <c16:uniqueId val="{00000001-1ADC-47AE-B6AC-8C81DEBC77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大山町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15926</v>
      </c>
      <c r="AM8" s="51"/>
      <c r="AN8" s="51"/>
      <c r="AO8" s="51"/>
      <c r="AP8" s="51"/>
      <c r="AQ8" s="51"/>
      <c r="AR8" s="51"/>
      <c r="AS8" s="51"/>
      <c r="AT8" s="46">
        <f>データ!T6</f>
        <v>189.83</v>
      </c>
      <c r="AU8" s="46"/>
      <c r="AV8" s="46"/>
      <c r="AW8" s="46"/>
      <c r="AX8" s="46"/>
      <c r="AY8" s="46"/>
      <c r="AZ8" s="46"/>
      <c r="BA8" s="46"/>
      <c r="BB8" s="46">
        <f>データ!U6</f>
        <v>83.9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43.68</v>
      </c>
      <c r="Q10" s="46"/>
      <c r="R10" s="46"/>
      <c r="S10" s="46"/>
      <c r="T10" s="46"/>
      <c r="U10" s="46"/>
      <c r="V10" s="46"/>
      <c r="W10" s="46">
        <f>データ!Q6</f>
        <v>100</v>
      </c>
      <c r="X10" s="46"/>
      <c r="Y10" s="46"/>
      <c r="Z10" s="46"/>
      <c r="AA10" s="46"/>
      <c r="AB10" s="46"/>
      <c r="AC10" s="46"/>
      <c r="AD10" s="51">
        <f>データ!R6</f>
        <v>3667</v>
      </c>
      <c r="AE10" s="51"/>
      <c r="AF10" s="51"/>
      <c r="AG10" s="51"/>
      <c r="AH10" s="51"/>
      <c r="AI10" s="51"/>
      <c r="AJ10" s="51"/>
      <c r="AK10" s="2"/>
      <c r="AL10" s="51">
        <f>データ!V6</f>
        <v>6911</v>
      </c>
      <c r="AM10" s="51"/>
      <c r="AN10" s="51"/>
      <c r="AO10" s="51"/>
      <c r="AP10" s="51"/>
      <c r="AQ10" s="51"/>
      <c r="AR10" s="51"/>
      <c r="AS10" s="51"/>
      <c r="AT10" s="46">
        <f>データ!W6</f>
        <v>3.28</v>
      </c>
      <c r="AU10" s="46"/>
      <c r="AV10" s="46"/>
      <c r="AW10" s="46"/>
      <c r="AX10" s="46"/>
      <c r="AY10" s="46"/>
      <c r="AZ10" s="46"/>
      <c r="BA10" s="46"/>
      <c r="BB10" s="46">
        <f>データ!X6</f>
        <v>2107.0100000000002</v>
      </c>
      <c r="BC10" s="46"/>
      <c r="BD10" s="46"/>
      <c r="BE10" s="46"/>
      <c r="BF10" s="46"/>
      <c r="BG10" s="46"/>
      <c r="BH10" s="46"/>
      <c r="BI10" s="46"/>
      <c r="BJ10" s="2"/>
      <c r="BK10" s="2"/>
      <c r="BL10" s="76" t="s">
        <v>22</v>
      </c>
      <c r="BM10" s="7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24</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2"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2"/>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2"/>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2"/>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KuLk2hHX0zSW2qnPSk+amSYmXdHchkojG4n44876MxZ4FUHbMu9HBI8uY7HW6G6AcmC1Uz5vXtDUadYtjuGZTw==" saltValue="wPHbNXVe/X4iBOEgKH3h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4" t="s">
        <v>54</v>
      </c>
      <c r="I3" s="85"/>
      <c r="J3" s="85"/>
      <c r="K3" s="85"/>
      <c r="L3" s="85"/>
      <c r="M3" s="85"/>
      <c r="N3" s="85"/>
      <c r="O3" s="85"/>
      <c r="P3" s="85"/>
      <c r="Q3" s="85"/>
      <c r="R3" s="85"/>
      <c r="S3" s="85"/>
      <c r="T3" s="85"/>
      <c r="U3" s="85"/>
      <c r="V3" s="85"/>
      <c r="W3" s="85"/>
      <c r="X3" s="86"/>
      <c r="Y3" s="90"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57</v>
      </c>
      <c r="B4" s="30"/>
      <c r="C4" s="30"/>
      <c r="D4" s="30"/>
      <c r="E4" s="30"/>
      <c r="F4" s="30"/>
      <c r="G4" s="30"/>
      <c r="H4" s="87"/>
      <c r="I4" s="88"/>
      <c r="J4" s="88"/>
      <c r="K4" s="88"/>
      <c r="L4" s="88"/>
      <c r="M4" s="88"/>
      <c r="N4" s="88"/>
      <c r="O4" s="88"/>
      <c r="P4" s="88"/>
      <c r="Q4" s="88"/>
      <c r="R4" s="88"/>
      <c r="S4" s="88"/>
      <c r="T4" s="88"/>
      <c r="U4" s="88"/>
      <c r="V4" s="88"/>
      <c r="W4" s="88"/>
      <c r="X4" s="89"/>
      <c r="Y4" s="83" t="s">
        <v>58</v>
      </c>
      <c r="Z4" s="83"/>
      <c r="AA4" s="83"/>
      <c r="AB4" s="83"/>
      <c r="AC4" s="83"/>
      <c r="AD4" s="83"/>
      <c r="AE4" s="83"/>
      <c r="AF4" s="83"/>
      <c r="AG4" s="83"/>
      <c r="AH4" s="83"/>
      <c r="AI4" s="83"/>
      <c r="AJ4" s="83" t="s">
        <v>59</v>
      </c>
      <c r="AK4" s="83"/>
      <c r="AL4" s="83"/>
      <c r="AM4" s="83"/>
      <c r="AN4" s="83"/>
      <c r="AO4" s="83"/>
      <c r="AP4" s="83"/>
      <c r="AQ4" s="83"/>
      <c r="AR4" s="83"/>
      <c r="AS4" s="83"/>
      <c r="AT4" s="83"/>
      <c r="AU4" s="83" t="s">
        <v>60</v>
      </c>
      <c r="AV4" s="83"/>
      <c r="AW4" s="83"/>
      <c r="AX4" s="83"/>
      <c r="AY4" s="83"/>
      <c r="AZ4" s="83"/>
      <c r="BA4" s="83"/>
      <c r="BB4" s="83"/>
      <c r="BC4" s="83"/>
      <c r="BD4" s="83"/>
      <c r="BE4" s="83"/>
      <c r="BF4" s="83" t="s">
        <v>61</v>
      </c>
      <c r="BG4" s="83"/>
      <c r="BH4" s="83"/>
      <c r="BI4" s="83"/>
      <c r="BJ4" s="83"/>
      <c r="BK4" s="83"/>
      <c r="BL4" s="83"/>
      <c r="BM4" s="83"/>
      <c r="BN4" s="83"/>
      <c r="BO4" s="83"/>
      <c r="BP4" s="83"/>
      <c r="BQ4" s="83" t="s">
        <v>62</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313866</v>
      </c>
      <c r="D6" s="33">
        <f t="shared" si="3"/>
        <v>47</v>
      </c>
      <c r="E6" s="33">
        <f t="shared" si="3"/>
        <v>17</v>
      </c>
      <c r="F6" s="33">
        <f t="shared" si="3"/>
        <v>4</v>
      </c>
      <c r="G6" s="33">
        <f t="shared" si="3"/>
        <v>0</v>
      </c>
      <c r="H6" s="33" t="str">
        <f t="shared" si="3"/>
        <v>鳥取県　大山町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43.68</v>
      </c>
      <c r="Q6" s="34">
        <f t="shared" si="3"/>
        <v>100</v>
      </c>
      <c r="R6" s="34">
        <f t="shared" si="3"/>
        <v>3667</v>
      </c>
      <c r="S6" s="34">
        <f t="shared" si="3"/>
        <v>15926</v>
      </c>
      <c r="T6" s="34">
        <f t="shared" si="3"/>
        <v>189.83</v>
      </c>
      <c r="U6" s="34">
        <f t="shared" si="3"/>
        <v>83.9</v>
      </c>
      <c r="V6" s="34">
        <f t="shared" si="3"/>
        <v>6911</v>
      </c>
      <c r="W6" s="34">
        <f t="shared" si="3"/>
        <v>3.28</v>
      </c>
      <c r="X6" s="34">
        <f t="shared" si="3"/>
        <v>2107.0100000000002</v>
      </c>
      <c r="Y6" s="35">
        <f>IF(Y7="",NA(),Y7)</f>
        <v>97.12</v>
      </c>
      <c r="Z6" s="35">
        <f t="shared" ref="Z6:AH6" si="4">IF(Z7="",NA(),Z7)</f>
        <v>97.2</v>
      </c>
      <c r="AA6" s="35">
        <f t="shared" si="4"/>
        <v>97.57</v>
      </c>
      <c r="AB6" s="35">
        <f t="shared" si="4"/>
        <v>97.16</v>
      </c>
      <c r="AC6" s="35">
        <f t="shared" si="4"/>
        <v>94.18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152.63999999999999</v>
      </c>
      <c r="BH6" s="35">
        <f t="shared" si="7"/>
        <v>78.67</v>
      </c>
      <c r="BI6" s="35">
        <f t="shared" si="7"/>
        <v>47.76</v>
      </c>
      <c r="BJ6" s="35">
        <f t="shared" si="7"/>
        <v>72.930000000000007</v>
      </c>
      <c r="BK6" s="35">
        <f t="shared" si="7"/>
        <v>1298.9100000000001</v>
      </c>
      <c r="BL6" s="35">
        <f t="shared" si="7"/>
        <v>1144.94</v>
      </c>
      <c r="BM6" s="35">
        <f t="shared" si="7"/>
        <v>1252.71</v>
      </c>
      <c r="BN6" s="35">
        <f t="shared" si="7"/>
        <v>1267.3900000000001</v>
      </c>
      <c r="BO6" s="35">
        <f t="shared" si="7"/>
        <v>1268.6300000000001</v>
      </c>
      <c r="BP6" s="34" t="str">
        <f>IF(BP7="","",IF(BP7="-","【-】","【"&amp;SUBSTITUTE(TEXT(BP7,"#,##0.00"),"-","△")&amp;"】"))</f>
        <v>【1,260.21】</v>
      </c>
      <c r="BQ6" s="35">
        <f>IF(BQ7="",NA(),BQ7)</f>
        <v>90.15</v>
      </c>
      <c r="BR6" s="35">
        <f t="shared" ref="BR6:BZ6" si="8">IF(BR7="",NA(),BR7)</f>
        <v>95.29</v>
      </c>
      <c r="BS6" s="35">
        <f t="shared" si="8"/>
        <v>88.73</v>
      </c>
      <c r="BT6" s="35">
        <f t="shared" si="8"/>
        <v>75.8</v>
      </c>
      <c r="BU6" s="35">
        <f t="shared" si="8"/>
        <v>91.94</v>
      </c>
      <c r="BV6" s="35">
        <f t="shared" si="8"/>
        <v>69.87</v>
      </c>
      <c r="BW6" s="35">
        <f t="shared" si="8"/>
        <v>88.16</v>
      </c>
      <c r="BX6" s="35">
        <f t="shared" si="8"/>
        <v>87.03</v>
      </c>
      <c r="BY6" s="35">
        <f t="shared" si="8"/>
        <v>84.3</v>
      </c>
      <c r="BZ6" s="35">
        <f t="shared" si="8"/>
        <v>82.88</v>
      </c>
      <c r="CA6" s="34" t="str">
        <f>IF(CA7="","",IF(CA7="-","【-】","【"&amp;SUBSTITUTE(TEXT(CA7,"#,##0.00"),"-","△")&amp;"】"))</f>
        <v>【75.29】</v>
      </c>
      <c r="CB6" s="35">
        <f>IF(CB7="",NA(),CB7)</f>
        <v>182.82</v>
      </c>
      <c r="CC6" s="35">
        <f t="shared" ref="CC6:CK6" si="9">IF(CC7="",NA(),CC7)</f>
        <v>177.32</v>
      </c>
      <c r="CD6" s="35">
        <f t="shared" si="9"/>
        <v>189.83</v>
      </c>
      <c r="CE6" s="35">
        <f t="shared" si="9"/>
        <v>214.74</v>
      </c>
      <c r="CF6" s="35">
        <f t="shared" si="9"/>
        <v>183.17</v>
      </c>
      <c r="CG6" s="35">
        <f t="shared" si="9"/>
        <v>234.96</v>
      </c>
      <c r="CH6" s="35">
        <f t="shared" si="9"/>
        <v>173.89</v>
      </c>
      <c r="CI6" s="35">
        <f t="shared" si="9"/>
        <v>177.02</v>
      </c>
      <c r="CJ6" s="35">
        <f t="shared" si="9"/>
        <v>185.47</v>
      </c>
      <c r="CK6" s="35">
        <f t="shared" si="9"/>
        <v>187.76</v>
      </c>
      <c r="CL6" s="34" t="str">
        <f>IF(CL7="","",IF(CL7="-","【-】","【"&amp;SUBSTITUTE(TEXT(CL7,"#,##0.00"),"-","△")&amp;"】"))</f>
        <v>【215.41】</v>
      </c>
      <c r="CM6" s="35">
        <f>IF(CM7="",NA(),CM7)</f>
        <v>26.14</v>
      </c>
      <c r="CN6" s="35">
        <f t="shared" ref="CN6:CV6" si="10">IF(CN7="",NA(),CN7)</f>
        <v>26.32</v>
      </c>
      <c r="CO6" s="35">
        <f t="shared" si="10"/>
        <v>26.12</v>
      </c>
      <c r="CP6" s="35">
        <f t="shared" si="10"/>
        <v>26.68</v>
      </c>
      <c r="CQ6" s="35">
        <f t="shared" si="10"/>
        <v>25.28</v>
      </c>
      <c r="CR6" s="35">
        <f t="shared" si="10"/>
        <v>42.9</v>
      </c>
      <c r="CS6" s="35">
        <f t="shared" si="10"/>
        <v>42.38</v>
      </c>
      <c r="CT6" s="35">
        <f t="shared" si="10"/>
        <v>46.17</v>
      </c>
      <c r="CU6" s="35">
        <f t="shared" si="10"/>
        <v>45.68</v>
      </c>
      <c r="CV6" s="35">
        <f t="shared" si="10"/>
        <v>45.87</v>
      </c>
      <c r="CW6" s="34" t="str">
        <f>IF(CW7="","",IF(CW7="-","【-】","【"&amp;SUBSTITUTE(TEXT(CW7,"#,##0.00"),"-","△")&amp;"】"))</f>
        <v>【42.90】</v>
      </c>
      <c r="CX6" s="35">
        <f>IF(CX7="",NA(),CX7)</f>
        <v>79.06</v>
      </c>
      <c r="CY6" s="35">
        <f t="shared" ref="CY6:DG6" si="11">IF(CY7="",NA(),CY7)</f>
        <v>81.5</v>
      </c>
      <c r="CZ6" s="35">
        <f t="shared" si="11"/>
        <v>81.03</v>
      </c>
      <c r="DA6" s="35">
        <f t="shared" si="11"/>
        <v>83.12</v>
      </c>
      <c r="DB6" s="35">
        <f t="shared" si="11"/>
        <v>83.36</v>
      </c>
      <c r="DC6" s="35">
        <f t="shared" si="11"/>
        <v>83.5</v>
      </c>
      <c r="DD6" s="35">
        <f t="shared" si="11"/>
        <v>87.01</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0.15</v>
      </c>
      <c r="EL6" s="35">
        <f t="shared" si="14"/>
        <v>0.06</v>
      </c>
      <c r="EM6" s="35">
        <f t="shared" si="14"/>
        <v>0.04</v>
      </c>
      <c r="EN6" s="35">
        <f t="shared" si="14"/>
        <v>0.06</v>
      </c>
      <c r="EO6" s="34" t="str">
        <f>IF(EO7="","",IF(EO7="-","【-】","【"&amp;SUBSTITUTE(TEXT(EO7,"#,##0.00"),"-","△")&amp;"】"))</f>
        <v>【0.30】</v>
      </c>
    </row>
    <row r="7" spans="1:145" s="36" customFormat="1" x14ac:dyDescent="0.15">
      <c r="A7" s="28"/>
      <c r="B7" s="37">
        <v>2020</v>
      </c>
      <c r="C7" s="37">
        <v>313866</v>
      </c>
      <c r="D7" s="37">
        <v>47</v>
      </c>
      <c r="E7" s="37">
        <v>17</v>
      </c>
      <c r="F7" s="37">
        <v>4</v>
      </c>
      <c r="G7" s="37">
        <v>0</v>
      </c>
      <c r="H7" s="37" t="s">
        <v>98</v>
      </c>
      <c r="I7" s="37" t="s">
        <v>99</v>
      </c>
      <c r="J7" s="37" t="s">
        <v>100</v>
      </c>
      <c r="K7" s="37" t="s">
        <v>101</v>
      </c>
      <c r="L7" s="37" t="s">
        <v>102</v>
      </c>
      <c r="M7" s="37" t="s">
        <v>103</v>
      </c>
      <c r="N7" s="38" t="s">
        <v>104</v>
      </c>
      <c r="O7" s="38" t="s">
        <v>105</v>
      </c>
      <c r="P7" s="38">
        <v>43.68</v>
      </c>
      <c r="Q7" s="38">
        <v>100</v>
      </c>
      <c r="R7" s="38">
        <v>3667</v>
      </c>
      <c r="S7" s="38">
        <v>15926</v>
      </c>
      <c r="T7" s="38">
        <v>189.83</v>
      </c>
      <c r="U7" s="38">
        <v>83.9</v>
      </c>
      <c r="V7" s="38">
        <v>6911</v>
      </c>
      <c r="W7" s="38">
        <v>3.28</v>
      </c>
      <c r="X7" s="38">
        <v>2107.0100000000002</v>
      </c>
      <c r="Y7" s="38">
        <v>97.12</v>
      </c>
      <c r="Z7" s="38">
        <v>97.2</v>
      </c>
      <c r="AA7" s="38">
        <v>97.57</v>
      </c>
      <c r="AB7" s="38">
        <v>97.16</v>
      </c>
      <c r="AC7" s="38">
        <v>94.18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152.63999999999999</v>
      </c>
      <c r="BH7" s="38">
        <v>78.67</v>
      </c>
      <c r="BI7" s="38">
        <v>47.76</v>
      </c>
      <c r="BJ7" s="38">
        <v>72.930000000000007</v>
      </c>
      <c r="BK7" s="38">
        <v>1298.9100000000001</v>
      </c>
      <c r="BL7" s="38">
        <v>1144.94</v>
      </c>
      <c r="BM7" s="38">
        <v>1252.71</v>
      </c>
      <c r="BN7" s="38">
        <v>1267.3900000000001</v>
      </c>
      <c r="BO7" s="38">
        <v>1268.6300000000001</v>
      </c>
      <c r="BP7" s="38">
        <v>1260.21</v>
      </c>
      <c r="BQ7" s="38">
        <v>90.15</v>
      </c>
      <c r="BR7" s="38">
        <v>95.29</v>
      </c>
      <c r="BS7" s="38">
        <v>88.73</v>
      </c>
      <c r="BT7" s="38">
        <v>75.8</v>
      </c>
      <c r="BU7" s="38">
        <v>91.94</v>
      </c>
      <c r="BV7" s="38">
        <v>69.87</v>
      </c>
      <c r="BW7" s="38">
        <v>88.16</v>
      </c>
      <c r="BX7" s="38">
        <v>87.03</v>
      </c>
      <c r="BY7" s="38">
        <v>84.3</v>
      </c>
      <c r="BZ7" s="38">
        <v>82.88</v>
      </c>
      <c r="CA7" s="38">
        <v>75.290000000000006</v>
      </c>
      <c r="CB7" s="38">
        <v>182.82</v>
      </c>
      <c r="CC7" s="38">
        <v>177.32</v>
      </c>
      <c r="CD7" s="38">
        <v>189.83</v>
      </c>
      <c r="CE7" s="38">
        <v>214.74</v>
      </c>
      <c r="CF7" s="38">
        <v>183.17</v>
      </c>
      <c r="CG7" s="38">
        <v>234.96</v>
      </c>
      <c r="CH7" s="38">
        <v>173.89</v>
      </c>
      <c r="CI7" s="38">
        <v>177.02</v>
      </c>
      <c r="CJ7" s="38">
        <v>185.47</v>
      </c>
      <c r="CK7" s="38">
        <v>187.76</v>
      </c>
      <c r="CL7" s="38">
        <v>215.41</v>
      </c>
      <c r="CM7" s="38">
        <v>26.14</v>
      </c>
      <c r="CN7" s="38">
        <v>26.32</v>
      </c>
      <c r="CO7" s="38">
        <v>26.12</v>
      </c>
      <c r="CP7" s="38">
        <v>26.68</v>
      </c>
      <c r="CQ7" s="38">
        <v>25.28</v>
      </c>
      <c r="CR7" s="38">
        <v>42.9</v>
      </c>
      <c r="CS7" s="38">
        <v>42.38</v>
      </c>
      <c r="CT7" s="38">
        <v>46.17</v>
      </c>
      <c r="CU7" s="38">
        <v>45.68</v>
      </c>
      <c r="CV7" s="38">
        <v>45.87</v>
      </c>
      <c r="CW7" s="38">
        <v>42.9</v>
      </c>
      <c r="CX7" s="38">
        <v>79.06</v>
      </c>
      <c r="CY7" s="38">
        <v>81.5</v>
      </c>
      <c r="CZ7" s="38">
        <v>81.03</v>
      </c>
      <c r="DA7" s="38">
        <v>83.12</v>
      </c>
      <c r="DB7" s="38">
        <v>83.36</v>
      </c>
      <c r="DC7" s="38">
        <v>83.5</v>
      </c>
      <c r="DD7" s="38">
        <v>87.01</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0.15</v>
      </c>
      <c r="EL7" s="38">
        <v>0.06</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貴史</cp:lastModifiedBy>
  <cp:lastPrinted>2022-01-07T07:50:36Z</cp:lastPrinted>
  <dcterms:created xsi:type="dcterms:W3CDTF">2021-12-03T07:52:11Z</dcterms:created>
  <dcterms:modified xsi:type="dcterms:W3CDTF">2022-01-18T01:33:15Z</dcterms:modified>
  <cp:category/>
</cp:coreProperties>
</file>