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20_313891_47_1718\"/>
    </mc:Choice>
  </mc:AlternateContent>
  <xr:revisionPtr revIDLastSave="0" documentId="13_ncr:1_{DD28DC67-76DA-4EA3-9A0B-2CDDEB4AABFF}" xr6:coauthVersionLast="45" xr6:coauthVersionMax="45" xr10:uidLastSave="{00000000-0000-0000-0000-000000000000}"/>
  <workbookProtection workbookAlgorithmName="SHA-512" workbookHashValue="EOLLd05XP3mSkcmoJgw9Q/gWlHmSMDutnWDj9ugBTXPxubWIsfN5DqZ13Qz4MIdFp3YRKsmH03ZekQfldGPoGA==" workbookSaltValue="DyhPRiUBpfeEuUEiiF5fg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P10" i="4"/>
  <c r="AD8" i="4"/>
  <c r="W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<sst xmlns="http://schemas.openxmlformats.org/spreadsheetml/2006/main" count="236" uniqueCount="121">
  <si>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</si>
  <si>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</si>
  <si>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</si>
  <si>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</si>
  <si>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</si>
  <si>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</si>
  <si>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</si>
  <si>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</si>
  <si>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</si>
  <si>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</si>
  <si>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</si>
  <si>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</si>
  <si>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</si>
  <si>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</si>
  <si>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</si>
  <si>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</si>
  <si>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</si>
  <si>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</si>
  <si>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</si>
  <si>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</si>
  <si>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</si>
  <si>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</si>
  <si>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</si>
  <si>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</si>
  <si>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</si>
  <si>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</si>
  <si>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</si>
  <si>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</si>
  <si>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</si>
  <si>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</si>
  <si>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</si>
  <si>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</si>
  <si>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</si>
  <si>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</si>
  <si>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</si>
  <si>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</si>
  <si>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</si>
  <si>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</si>
  <si>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</si>
  <si>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</si>
  <si>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</si>
  <si>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</si>
  <si>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</si>
  <si>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</si>
  <si>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</si>
  <si>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</si>
  <si>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</si>
  <si>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</si>
  <si>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</si>
  <si>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</si>
  <si>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</si>
  <si>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</si>
  <si>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</si>
  <si>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</si>
  <si>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</si>
  <si>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</si>
  <si>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</si>
  <si>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</si>
  <si>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</si>
  <si>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</si>
  <si>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</si>
  <si>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</si>
  <si>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</si>
  <si>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</si>
  <si>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</si>
  <si>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</si>
  <si>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</si>
  <si>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</si>
  <si>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</si>
  <si>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</si>
  <si>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</si>
  <si>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</si>
  <si>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</si>
  <si>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</si>
  <si>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</si>
  <si>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</si>
  <si>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</si>
  <si>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</si>
  <si>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</si>
  <si>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</si>
  <si>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</si>
  <si>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</si>
  <si>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</si>
  <si>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</si>
  <si>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</si>
  <si>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</si>
  <si>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</si>
  <si>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</si>
  <si>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</si>
  <si>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</si>
  <si>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</si>
  <si>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</si>
  <si>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</si>
  <si>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</si>
  <si>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</si>
  <si>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</si>
  <si>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</si>
  <si>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</si>
  <si>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</si>
  <si>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</si>
  <si>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</si>
  <si>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</si>
  <si>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</si>
  <si>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</si>
  <si>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</si>
  <si>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</si>
  <si>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</si>
  <si>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</si>
  <si>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</si>
  <si>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</si>
  <si>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</si>
  <si>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</si>
  <si>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</si>
  <si>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</si>
  <si>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</si>
  <si>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</si>
  <si>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</si>
  <si>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</si>
  <si>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古いものでは平成５年供用開始の施設があり老朽化への対策が重要となっている。</t>
    <phoneticPr fontId="4"/>
  </si>
  <si>
    <t>施設加入はあまり見込めない状況があり、人口減少などにより、料金収入は減少傾向となっている。資本費平準化債の借り入れと一般会計からの繰入により経営を賄っているため、供用開始から２５年以上経過する施設の老朽化による改善更新にかかる費用の確保が課題となっている。適正な使用料設定による経費の回収、水洗化率の向上が今後の課題となっている。</t>
    <phoneticPr fontId="4"/>
  </si>
  <si>
    <t>①収益的収支比率は、一般会計からの繰出しの適正化により前年度並みに推移している。　　　　　　　　　　　　　　　　　　　　　④企業債残高は減少してきているが。資本費平準化債の借入を行っている。
⑤経費回収率は、９０％台となっており一般会計からの繰出しのにより運営されている。　　　　　　
⑥汚水処理原価については前年度並みであり類似団体平均値より低くい。　　　　　　　　　　　　　　　　　　　⑦施設利用率は６０％台となっており、接続率の向上などへの取り組みが必要である。　　　　　　　　⑧水洗化率は、９０％台となっており、類似団体平均値より高い。</t>
    <rPh sb="27" eb="30">
      <t>ゼンネンド</t>
    </rPh>
    <rPh sb="30" eb="31">
      <t>ナ</t>
    </rPh>
    <rPh sb="33" eb="35">
      <t>スイイ</t>
    </rPh>
    <rPh sb="107" eb="108">
      <t>ダイ</t>
    </rPh>
    <rPh sb="128" eb="130">
      <t>ウンエイ</t>
    </rPh>
    <rPh sb="163" eb="165">
      <t>ルイジ</t>
    </rPh>
    <rPh sb="165" eb="167">
      <t>ダンタイ</t>
    </rPh>
    <rPh sb="167" eb="170">
      <t>ヘイキンチ</t>
    </rPh>
    <rPh sb="172" eb="173">
      <t>ヒク</t>
    </rPh>
    <rPh sb="252" eb="253">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</si>
</sst>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57-4F57-B95C-FFBC08DD97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D57-4F57-B95C-FFBC08DD97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60.95</c:v>
                </c:pt>
                <c:pt idx="1">
                  <c:v>67.33</c:v>
                </c:pt>
                <c:pt idx="2">
                  <c:v>68.41</c:v>
                </c:pt>
                <c:pt idx="3">
                  <c:v>66.209999999999994</c:v>
                </c:pt>
                <c:pt idx="4">
                  <c:v>68.41</c:v>
                </c:pt>
              </c:numCache>
            </c:numRef>
          </c:val>
          <c:extLst>
            <c:ext xmlns:c16="http://schemas.microsoft.com/office/drawing/2014/chart" uri="{C3380CC4-5D6E-409C-BE32-E72D297353CC}">
              <c16:uniqueId val="{00000000-0911-430A-A0FD-FC181C7C2D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911-430A-A0FD-FC181C7C2D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90.91</c:v>
                </c:pt>
                <c:pt idx="1">
                  <c:v>90.56</c:v>
                </c:pt>
                <c:pt idx="2">
                  <c:v>91.06</c:v>
                </c:pt>
                <c:pt idx="3">
                  <c:v>91.32</c:v>
                </c:pt>
                <c:pt idx="4">
                  <c:v>91.91</c:v>
                </c:pt>
              </c:numCache>
            </c:numRef>
          </c:val>
          <c:extLst>
            <c:ext xmlns:c16="http://schemas.microsoft.com/office/drawing/2014/chart" uri="{C3380CC4-5D6E-409C-BE32-E72D297353CC}">
              <c16:uniqueId val="{00000000-98DB-4B2A-8360-F7035AFCBF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8DB-4B2A-8360-F7035AFCBF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72.02</c:v>
                </c:pt>
                <c:pt idx="1">
                  <c:v>71.540000000000006</c:v>
                </c:pt>
                <c:pt idx="2">
                  <c:v>69.930000000000007</c:v>
                </c:pt>
                <c:pt idx="3">
                  <c:v>70.319999999999993</c:v>
                </c:pt>
                <c:pt idx="4">
                  <c:v>69.48</c:v>
                </c:pt>
              </c:numCache>
            </c:numRef>
          </c:val>
          <c:extLst>
            <c:ext xmlns:c16="http://schemas.microsoft.com/office/drawing/2014/chart" uri="{C3380CC4-5D6E-409C-BE32-E72D297353CC}">
              <c16:uniqueId val="{00000000-52FF-4085-B753-E63373DCE5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FF-4085-B753-E63373DCE5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1-4B33-BF3B-EC91B53154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1-4B33-BF3B-EC91B53154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E-4859-8CBB-A66216EE26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E-4859-8CBB-A66216EE26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AF-425C-BC25-E56B2DB7BC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AF-425C-BC25-E56B2DB7BC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1-485B-A9F4-52A5EB41EF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1-485B-A9F4-52A5EB41EF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752.5</c:v>
                </c:pt>
                <c:pt idx="1">
                  <c:v>112.85</c:v>
                </c:pt>
                <c:pt idx="2">
                  <c:v>119.57</c:v>
                </c:pt>
                <c:pt idx="3">
                  <c:v>66.78</c:v>
                </c:pt>
                <c:pt idx="4">
                  <c:v>7.35</c:v>
                </c:pt>
              </c:numCache>
            </c:numRef>
          </c:val>
          <c:extLst>
            <c:ext xmlns:c16="http://schemas.microsoft.com/office/drawing/2014/chart" uri="{C3380CC4-5D6E-409C-BE32-E72D297353CC}">
              <c16:uniqueId val="{00000000-84F3-45AC-A4EF-C8CDE2BB6B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4F3-45AC-A4EF-C8CDE2BB6B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91.79</c:v>
                </c:pt>
                <c:pt idx="1">
                  <c:v>91.14</c:v>
                </c:pt>
                <c:pt idx="2">
                  <c:v>91.12</c:v>
                </c:pt>
                <c:pt idx="3">
                  <c:v>94.96</c:v>
                </c:pt>
                <c:pt idx="4">
                  <c:v>98.27</c:v>
                </c:pt>
              </c:numCache>
            </c:numRef>
          </c:val>
          <c:extLst>
            <c:ext xmlns:c16="http://schemas.microsoft.com/office/drawing/2014/chart" uri="{C3380CC4-5D6E-409C-BE32-E72D297353CC}">
              <c16:uniqueId val="{00000000-E68C-497A-B43A-5A82F057B4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68C-497A-B43A-5A82F057B4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151.26</c:v>
                </c:pt>
                <c:pt idx="1">
                  <c:v>153.94999999999999</c:v>
                </c:pt>
                <c:pt idx="2">
                  <c:v>152.78</c:v>
                </c:pt>
                <c:pt idx="3">
                  <c:v>151.44999999999999</c:v>
                </c:pt>
                <c:pt idx="4">
                  <c:v>143.34</c:v>
                </c:pt>
              </c:numCache>
            </c:numRef>
          </c:val>
          <c:extLst>
            <c:ext xmlns:c16="http://schemas.microsoft.com/office/drawing/2014/chart" uri="{C3380CC4-5D6E-409C-BE32-E72D297353CC}">
              <c16:uniqueId val="{00000000-E73C-416C-A21C-CD5B8FC667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E73C-416C-A21C-CD5B8FC667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南部町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10601</v>
      </c>
      <c r="AM8" s="69"/>
      <c r="AN8" s="69"/>
      <c r="AO8" s="69"/>
      <c r="AP8" s="69"/>
      <c r="AQ8" s="69"/>
      <c r="AR8" s="69"/>
      <c r="AS8" s="69"/>
      <c r="AT8" s="68">
        <f>データ!T6</f>
        <v>114.03</v>
      </c>
      <c r="AU8" s="68"/>
      <c r="AV8" s="68"/>
      <c r="AW8" s="68"/>
      <c r="AX8" s="68"/>
      <c r="AY8" s="68"/>
      <c r="AZ8" s="68"/>
      <c r="BA8" s="68"/>
      <c r="BB8" s="68">
        <f>データ!U6</f>
        <v>92.97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46.01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4868</v>
      </c>
      <c r="AM10" s="69"/>
      <c r="AN10" s="69"/>
      <c r="AO10" s="69"/>
      <c r="AP10" s="69"/>
      <c r="AQ10" s="69"/>
      <c r="AR10" s="69"/>
      <c r="AS10" s="69"/>
      <c r="AT10" s="68">
        <f>データ!W6</f>
        <v>4.42</v>
      </c>
      <c r="AU10" s="68"/>
      <c r="AV10" s="68"/>
      <c r="AW10" s="68"/>
      <c r="AX10" s="68"/>
      <c r="AY10" s="68"/>
      <c r="AZ10" s="68"/>
      <c r="BA10" s="68"/>
      <c r="BB10" s="68">
        <f>データ!X6</f>
        <v>1101.3599999999999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84"/>
      <c r="BN16" s="84"/>
      <c r="BO16" s="84"/>
      <c r="BP16" s="84"/>
      <c r="BQ16" s="84"/>
      <c r="BR16" s="84"/>
      <c r="BS16" s="84"/>
      <c r="BT16" s="84"/>
      <c r="BU16" s="84"/>
      <c r="BV16" s="84"/>
      <c r="BW16" s="84"/>
      <c r="BX16" s="84"/>
      <c r="BY16" s="8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4"/>
      <c r="BN17" s="84"/>
      <c r="BO17" s="84"/>
      <c r="BP17" s="84"/>
      <c r="BQ17" s="84"/>
      <c r="BR17" s="84"/>
      <c r="BS17" s="84"/>
      <c r="BT17" s="84"/>
      <c r="BU17" s="84"/>
      <c r="BV17" s="84"/>
      <c r="BW17" s="84"/>
      <c r="BX17" s="84"/>
      <c r="BY17" s="8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4"/>
      <c r="BN18" s="84"/>
      <c r="BO18" s="84"/>
      <c r="BP18" s="84"/>
      <c r="BQ18" s="84"/>
      <c r="BR18" s="84"/>
      <c r="BS18" s="84"/>
      <c r="BT18" s="84"/>
      <c r="BU18" s="84"/>
      <c r="BV18" s="84"/>
      <c r="BW18" s="84"/>
      <c r="BX18" s="84"/>
      <c r="BY18" s="8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4"/>
      <c r="BN19" s="84"/>
      <c r="BO19" s="84"/>
      <c r="BP19" s="84"/>
      <c r="BQ19" s="84"/>
      <c r="BR19" s="84"/>
      <c r="BS19" s="84"/>
      <c r="BT19" s="84"/>
      <c r="BU19" s="84"/>
      <c r="BV19" s="84"/>
      <c r="BW19" s="84"/>
      <c r="BX19" s="84"/>
      <c r="BY19" s="8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4"/>
      <c r="BN20" s="84"/>
      <c r="BO20" s="84"/>
      <c r="BP20" s="84"/>
      <c r="BQ20" s="84"/>
      <c r="BR20" s="84"/>
      <c r="BS20" s="84"/>
      <c r="BT20" s="84"/>
      <c r="BU20" s="84"/>
      <c r="BV20" s="84"/>
      <c r="BW20" s="84"/>
      <c r="BX20" s="84"/>
      <c r="BY20" s="8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4"/>
      <c r="BN21" s="84"/>
      <c r="BO21" s="84"/>
      <c r="BP21" s="84"/>
      <c r="BQ21" s="84"/>
      <c r="BR21" s="84"/>
      <c r="BS21" s="84"/>
      <c r="BT21" s="84"/>
      <c r="BU21" s="84"/>
      <c r="BV21" s="84"/>
      <c r="BW21" s="84"/>
      <c r="BX21" s="84"/>
      <c r="BY21" s="8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4"/>
      <c r="BN22" s="84"/>
      <c r="BO22" s="84"/>
      <c r="BP22" s="84"/>
      <c r="BQ22" s="84"/>
      <c r="BR22" s="84"/>
      <c r="BS22" s="84"/>
      <c r="BT22" s="84"/>
      <c r="BU22" s="84"/>
      <c r="BV22" s="84"/>
      <c r="BW22" s="84"/>
      <c r="BX22" s="84"/>
      <c r="BY22" s="8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4"/>
      <c r="BN23" s="84"/>
      <c r="BO23" s="84"/>
      <c r="BP23" s="84"/>
      <c r="BQ23" s="84"/>
      <c r="BR23" s="84"/>
      <c r="BS23" s="84"/>
      <c r="BT23" s="84"/>
      <c r="BU23" s="84"/>
      <c r="BV23" s="84"/>
      <c r="BW23" s="84"/>
      <c r="BX23" s="84"/>
      <c r="BY23" s="8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4"/>
      <c r="BN24" s="84"/>
      <c r="BO24" s="84"/>
      <c r="BP24" s="84"/>
      <c r="BQ24" s="84"/>
      <c r="BR24" s="84"/>
      <c r="BS24" s="84"/>
      <c r="BT24" s="84"/>
      <c r="BU24" s="84"/>
      <c r="BV24" s="84"/>
      <c r="BW24" s="84"/>
      <c r="BX24" s="84"/>
      <c r="BY24" s="8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4"/>
      <c r="BN25" s="84"/>
      <c r="BO25" s="84"/>
      <c r="BP25" s="84"/>
      <c r="BQ25" s="84"/>
      <c r="BR25" s="84"/>
      <c r="BS25" s="84"/>
      <c r="BT25" s="84"/>
      <c r="BU25" s="84"/>
      <c r="BV25" s="84"/>
      <c r="BW25" s="84"/>
      <c r="BX25" s="84"/>
      <c r="BY25" s="8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4"/>
      <c r="BN26" s="84"/>
      <c r="BO26" s="84"/>
      <c r="BP26" s="84"/>
      <c r="BQ26" s="84"/>
      <c r="BR26" s="84"/>
      <c r="BS26" s="84"/>
      <c r="BT26" s="84"/>
      <c r="BU26" s="84"/>
      <c r="BV26" s="84"/>
      <c r="BW26" s="84"/>
      <c r="BX26" s="84"/>
      <c r="BY26" s="8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4"/>
      <c r="BN27" s="84"/>
      <c r="BO27" s="84"/>
      <c r="BP27" s="84"/>
      <c r="BQ27" s="84"/>
      <c r="BR27" s="84"/>
      <c r="BS27" s="84"/>
      <c r="BT27" s="84"/>
      <c r="BU27" s="84"/>
      <c r="BV27" s="84"/>
      <c r="BW27" s="84"/>
      <c r="BX27" s="84"/>
      <c r="BY27" s="8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4"/>
      <c r="BN28" s="84"/>
      <c r="BO28" s="84"/>
      <c r="BP28" s="84"/>
      <c r="BQ28" s="84"/>
      <c r="BR28" s="84"/>
      <c r="BS28" s="84"/>
      <c r="BT28" s="84"/>
      <c r="BU28" s="84"/>
      <c r="BV28" s="84"/>
      <c r="BW28" s="84"/>
      <c r="BX28" s="84"/>
      <c r="BY28" s="8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4"/>
      <c r="BN29" s="84"/>
      <c r="BO29" s="84"/>
      <c r="BP29" s="84"/>
      <c r="BQ29" s="84"/>
      <c r="BR29" s="84"/>
      <c r="BS29" s="84"/>
      <c r="BT29" s="84"/>
      <c r="BU29" s="84"/>
      <c r="BV29" s="84"/>
      <c r="BW29" s="84"/>
      <c r="BX29" s="84"/>
      <c r="BY29" s="8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4"/>
      <c r="BN30" s="84"/>
      <c r="BO30" s="84"/>
      <c r="BP30" s="84"/>
      <c r="BQ30" s="84"/>
      <c r="BR30" s="84"/>
      <c r="BS30" s="84"/>
      <c r="BT30" s="84"/>
      <c r="BU30" s="84"/>
      <c r="BV30" s="84"/>
      <c r="BW30" s="84"/>
      <c r="BX30" s="84"/>
      <c r="BY30" s="8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4"/>
      <c r="BN31" s="84"/>
      <c r="BO31" s="84"/>
      <c r="BP31" s="84"/>
      <c r="BQ31" s="84"/>
      <c r="BR31" s="84"/>
      <c r="BS31" s="84"/>
      <c r="BT31" s="84"/>
      <c r="BU31" s="84"/>
      <c r="BV31" s="84"/>
      <c r="BW31" s="84"/>
      <c r="BX31" s="84"/>
      <c r="BY31" s="8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4"/>
      <c r="BN32" s="84"/>
      <c r="BO32" s="84"/>
      <c r="BP32" s="84"/>
      <c r="BQ32" s="84"/>
      <c r="BR32" s="84"/>
      <c r="BS32" s="84"/>
      <c r="BT32" s="84"/>
      <c r="BU32" s="84"/>
      <c r="BV32" s="84"/>
      <c r="BW32" s="84"/>
      <c r="BX32" s="84"/>
      <c r="BY32" s="8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4"/>
      <c r="BN33" s="84"/>
      <c r="BO33" s="84"/>
      <c r="BP33" s="84"/>
      <c r="BQ33" s="84"/>
      <c r="BR33" s="84"/>
      <c r="BS33" s="84"/>
      <c r="BT33" s="84"/>
      <c r="BU33" s="84"/>
      <c r="BV33" s="84"/>
      <c r="BW33" s="84"/>
      <c r="BX33" s="84"/>
      <c r="BY33" s="8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4"/>
      <c r="BN34" s="84"/>
      <c r="BO34" s="84"/>
      <c r="BP34" s="84"/>
      <c r="BQ34" s="84"/>
      <c r="BR34" s="84"/>
      <c r="BS34" s="84"/>
      <c r="BT34" s="84"/>
      <c r="BU34" s="84"/>
      <c r="BV34" s="84"/>
      <c r="BW34" s="84"/>
      <c r="BX34" s="84"/>
      <c r="BY34" s="8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4"/>
      <c r="BN35" s="84"/>
      <c r="BO35" s="84"/>
      <c r="BP35" s="84"/>
      <c r="BQ35" s="84"/>
      <c r="BR35" s="84"/>
      <c r="BS35" s="84"/>
      <c r="BT35" s="84"/>
      <c r="BU35" s="84"/>
      <c r="BV35" s="84"/>
      <c r="BW35" s="84"/>
      <c r="BX35" s="84"/>
      <c r="BY35" s="8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4"/>
      <c r="BN36" s="84"/>
      <c r="BO36" s="84"/>
      <c r="BP36" s="84"/>
      <c r="BQ36" s="84"/>
      <c r="BR36" s="84"/>
      <c r="BS36" s="84"/>
      <c r="BT36" s="84"/>
      <c r="BU36" s="84"/>
      <c r="BV36" s="84"/>
      <c r="BW36" s="84"/>
      <c r="BX36" s="84"/>
      <c r="BY36" s="8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4"/>
      <c r="BN37" s="84"/>
      <c r="BO37" s="84"/>
      <c r="BP37" s="84"/>
      <c r="BQ37" s="84"/>
      <c r="BR37" s="84"/>
      <c r="BS37" s="84"/>
      <c r="BT37" s="84"/>
      <c r="BU37" s="84"/>
      <c r="BV37" s="84"/>
      <c r="BW37" s="84"/>
      <c r="BX37" s="84"/>
      <c r="BY37" s="8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4"/>
      <c r="BN38" s="84"/>
      <c r="BO38" s="84"/>
      <c r="BP38" s="84"/>
      <c r="BQ38" s="84"/>
      <c r="BR38" s="84"/>
      <c r="BS38" s="84"/>
      <c r="BT38" s="84"/>
      <c r="BU38" s="84"/>
      <c r="BV38" s="84"/>
      <c r="BW38" s="84"/>
      <c r="BX38" s="84"/>
      <c r="BY38" s="8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4"/>
      <c r="BN39" s="84"/>
      <c r="BO39" s="84"/>
      <c r="BP39" s="84"/>
      <c r="BQ39" s="84"/>
      <c r="BR39" s="84"/>
      <c r="BS39" s="84"/>
      <c r="BT39" s="84"/>
      <c r="BU39" s="84"/>
      <c r="BV39" s="84"/>
      <c r="BW39" s="84"/>
      <c r="BX39" s="84"/>
      <c r="BY39" s="8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4"/>
      <c r="BN40" s="84"/>
      <c r="BO40" s="84"/>
      <c r="BP40" s="84"/>
      <c r="BQ40" s="84"/>
      <c r="BR40" s="84"/>
      <c r="BS40" s="84"/>
      <c r="BT40" s="84"/>
      <c r="BU40" s="84"/>
      <c r="BV40" s="84"/>
      <c r="BW40" s="84"/>
      <c r="BX40" s="84"/>
      <c r="BY40" s="8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4"/>
      <c r="BN41" s="84"/>
      <c r="BO41" s="84"/>
      <c r="BP41" s="84"/>
      <c r="BQ41" s="84"/>
      <c r="BR41" s="84"/>
      <c r="BS41" s="84"/>
      <c r="BT41" s="84"/>
      <c r="BU41" s="84"/>
      <c r="BV41" s="84"/>
      <c r="BW41" s="84"/>
      <c r="BX41" s="84"/>
      <c r="BY41" s="8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4"/>
      <c r="BN42" s="84"/>
      <c r="BO42" s="84"/>
      <c r="BP42" s="84"/>
      <c r="BQ42" s="84"/>
      <c r="BR42" s="84"/>
      <c r="BS42" s="84"/>
      <c r="BT42" s="84"/>
      <c r="BU42" s="84"/>
      <c r="BV42" s="84"/>
      <c r="BW42" s="84"/>
      <c r="BX42" s="84"/>
      <c r="BY42" s="8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4"/>
      <c r="BN43" s="84"/>
      <c r="BO43" s="84"/>
      <c r="BP43" s="84"/>
      <c r="BQ43" s="84"/>
      <c r="BR43" s="84"/>
      <c r="BS43" s="84"/>
      <c r="BT43" s="84"/>
      <c r="BU43" s="84"/>
      <c r="BV43" s="84"/>
      <c r="BW43" s="84"/>
      <c r="BX43" s="84"/>
      <c r="BY43" s="8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J3uzyrOIuKI5ZdTs4eDXjmK8A5DgfJIUQIKqPzRH63TGcdQ0mvOsMJj2KCBHJiuiPHherpb8pA1FRIhQ5gOIPQ==" saltValue="72yilj/oOkTHnFiF7lG6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313891</v>
      </c>
      <c r="D6" s="33">
        <f t="shared" si="3"/>
        <v>47</v>
      </c>
      <c r="E6" s="33">
        <f t="shared" si="3"/>
        <v>17</v>
      </c>
      <c r="F6" s="33">
        <f t="shared" si="3"/>
        <v>5</v>
      </c>
      <c r="G6" s="33">
        <f t="shared" si="3"/>
        <v>0</v>
      </c>
      <c r="H6" s="33" t="str">
        <f t="shared" si="3"/>
        <v>鳥取県　南部町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46.01</v>
      </c>
      <c r="Q6" s="34">
        <f t="shared" si="3"/>
        <v>100</v>
      </c>
      <c r="R6" s="34">
        <f t="shared" si="3"/>
        <v>3850</v>
      </c>
      <c r="S6" s="34">
        <f t="shared" si="3"/>
        <v>10601</v>
      </c>
      <c r="T6" s="34">
        <f t="shared" si="3"/>
        <v>114.03</v>
      </c>
      <c r="U6" s="34">
        <f t="shared" si="3"/>
        <v>92.97</v>
      </c>
      <c r="V6" s="34">
        <f t="shared" si="3"/>
        <v>4868</v>
      </c>
      <c r="W6" s="34">
        <f t="shared" si="3"/>
        <v>4.42</v>
      </c>
      <c r="X6" s="34">
        <f t="shared" si="3"/>
        <v>1101.3599999999999</v>
      </c>
      <c r="Y6" s="35">
        <f>IF(Y7="",NA(),Y7)</f>
        <v>72.02</v>
      </c>
      <c r="Z6" s="35">
        <f t="shared" ref="Z6:AH6" si="4">IF(Z7="",NA(),Z7)</f>
        <v>71.540000000000006</v>
      </c>
      <c r="AA6" s="35">
        <f t="shared" si="4"/>
        <v>69.930000000000007</v>
      </c>
      <c r="AB6" s="35">
        <f t="shared" si="4"/>
        <v>70.319999999999993</v>
      </c>
      <c r="AC6" s="35">
        <f t="shared" si="4"/>
        <v>69.48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752.5</v>
      </c>
      <c r="BG6" s="35">
        <f t="shared" ref="BG6:BO6" si="7">IF(BG7="",NA(),BG7)</f>
        <v>112.85</v>
      </c>
      <c r="BH6" s="35">
        <f t="shared" si="7"/>
        <v>119.57</v>
      </c>
      <c r="BI6" s="35">
        <f t="shared" si="7"/>
        <v>66.78</v>
      </c>
      <c r="BJ6" s="35">
        <f t="shared" si="7"/>
        <v>7.35</v>
      </c>
      <c r="BK6" s="35">
        <f t="shared" si="7"/>
        <v>974.93</v>
      </c>
      <c r="BL6" s="35">
        <f t="shared" si="7"/>
        <v>855.8</v>
      </c>
      <c r="BM6" s="35">
        <f t="shared" si="7"/>
        <v>789.46</v>
      </c>
      <c r="BN6" s="35">
        <f t="shared" si="7"/>
        <v>826.83</v>
      </c>
      <c r="BO6" s="35">
        <f t="shared" si="7"/>
        <v>867.83</v>
      </c>
      <c r="BP6" s="34" t="str">
        <f>IF(BP7="","",IF(BP7="-","【-】","【"&amp;SUBSTITUTE(TEXT(BP7,"#,##0.00"),"-","△")&amp;"】"))</f>
        <v>【832.52】</v>
      </c>
      <c r="BQ6" s="35">
        <f>IF(BQ7="",NA(),BQ7)</f>
        <v>91.79</v>
      </c>
      <c r="BR6" s="35">
        <f t="shared" ref="BR6:BZ6" si="8">IF(BR7="",NA(),BR7)</f>
        <v>91.14</v>
      </c>
      <c r="BS6" s="35">
        <f t="shared" si="8"/>
        <v>91.12</v>
      </c>
      <c r="BT6" s="35">
        <f t="shared" si="8"/>
        <v>94.96</v>
      </c>
      <c r="BU6" s="35">
        <f t="shared" si="8"/>
        <v>98.27</v>
      </c>
      <c r="BV6" s="35">
        <f t="shared" si="8"/>
        <v>55.32</v>
      </c>
      <c r="BW6" s="35">
        <f t="shared" si="8"/>
        <v>59.8</v>
      </c>
      <c r="BX6" s="35">
        <f t="shared" si="8"/>
        <v>57.77</v>
      </c>
      <c r="BY6" s="35">
        <f t="shared" si="8"/>
        <v>57.31</v>
      </c>
      <c r="BZ6" s="35">
        <f t="shared" si="8"/>
        <v>57.08</v>
      </c>
      <c r="CA6" s="34" t="str">
        <f>IF(CA7="","",IF(CA7="-","【-】","【"&amp;SUBSTITUTE(TEXT(CA7,"#,##0.00"),"-","△")&amp;"】"))</f>
        <v>【60.94】</v>
      </c>
      <c r="CB6" s="35">
        <f>IF(CB7="",NA(),CB7)</f>
        <v>151.26</v>
      </c>
      <c r="CC6" s="35">
        <f t="shared" ref="CC6:CK6" si="9">IF(CC7="",NA(),CC7)</f>
        <v>153.94999999999999</v>
      </c>
      <c r="CD6" s="35">
        <f t="shared" si="9"/>
        <v>152.78</v>
      </c>
      <c r="CE6" s="35">
        <f t="shared" si="9"/>
        <v>151.44999999999999</v>
      </c>
      <c r="CF6" s="35">
        <f t="shared" si="9"/>
        <v>143.34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60.95</v>
      </c>
      <c r="CN6" s="35">
        <f t="shared" ref="CN6:CV6" si="10">IF(CN7="",NA(),CN7)</f>
        <v>67.33</v>
      </c>
      <c r="CO6" s="35">
        <f t="shared" si="10"/>
        <v>68.41</v>
      </c>
      <c r="CP6" s="35">
        <f t="shared" si="10"/>
        <v>66.209999999999994</v>
      </c>
      <c r="CQ6" s="35">
        <f t="shared" si="10"/>
        <v>68.41</v>
      </c>
      <c r="CR6" s="35">
        <f t="shared" si="10"/>
        <v>60.65</v>
      </c>
      <c r="CS6" s="35">
        <f t="shared" si="10"/>
        <v>51.75</v>
      </c>
      <c r="CT6" s="35">
        <f t="shared" si="10"/>
        <v>50.68</v>
      </c>
      <c r="CU6" s="35">
        <f t="shared" si="10"/>
        <v>50.14</v>
      </c>
      <c r="CV6" s="35">
        <f t="shared" si="10"/>
        <v>54.83</v>
      </c>
      <c r="CW6" s="34" t="str">
        <f>IF(CW7="","",IF(CW7="-","【-】","【"&amp;SUBSTITUTE(TEXT(CW7,"#,##0.00"),"-","△")&amp;"】"))</f>
        <v>【54.84】</v>
      </c>
      <c r="CX6" s="35">
        <f>IF(CX7="",NA(),CX7)</f>
        <v>90.91</v>
      </c>
      <c r="CY6" s="35">
        <f t="shared" ref="CY6:DG6" si="11">IF(CY7="",NA(),CY7)</f>
        <v>90.56</v>
      </c>
      <c r="CZ6" s="35">
        <f t="shared" si="11"/>
        <v>91.06</v>
      </c>
      <c r="DA6" s="35">
        <f t="shared" si="11"/>
        <v>91.32</v>
      </c>
      <c r="DB6" s="35">
        <f t="shared" si="11"/>
        <v>91.91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313891</v>
      </c>
      <c r="D7" s="37">
        <v>47</v>
      </c>
      <c r="E7" s="37">
        <v>17</v>
      </c>
      <c r="F7" s="37">
        <v>5</v>
      </c>
      <c r="G7" s="37">
        <v>0</v>
      </c>
      <c r="H7" s="37" t="s">
        <v>99</v>
      </c>
      <c r="I7" s="37" t="s">
        <v>100</v>
      </c>
      <c r="J7" s="37" t="s">
        <v>101</v>
      </c>
      <c r="K7" s="37" t="s">
        <v>102</v>
      </c>
      <c r="L7" s="37" t="s">
        <v>103</v>
      </c>
      <c r="M7" s="37" t="s">
        <v>104</v>
      </c>
      <c r="N7" s="38" t="s">
        <v>105</v>
      </c>
      <c r="O7" s="38" t="s">
        <v>106</v>
      </c>
      <c r="P7" s="38">
        <v>46.01</v>
      </c>
      <c r="Q7" s="38">
        <v>100</v>
      </c>
      <c r="R7" s="38">
        <v>3850</v>
      </c>
      <c r="S7" s="38">
        <v>10601</v>
      </c>
      <c r="T7" s="38">
        <v>114.03</v>
      </c>
      <c r="U7" s="38">
        <v>92.97</v>
      </c>
      <c r="V7" s="38">
        <v>4868</v>
      </c>
      <c r="W7" s="38">
        <v>4.42</v>
      </c>
      <c r="X7" s="38">
        <v>1101.3599999999999</v>
      </c>
      <c r="Y7" s="38">
        <v>72.02</v>
      </c>
      <c r="Z7" s="38">
        <v>71.540000000000006</v>
      </c>
      <c r="AA7" s="38">
        <v>69.930000000000007</v>
      </c>
      <c r="AB7" s="38">
        <v>70.319999999999993</v>
      </c>
      <c r="AC7" s="38">
        <v>69.48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752.5</v>
      </c>
      <c r="BG7" s="38">
        <v>112.85</v>
      </c>
      <c r="BH7" s="38">
        <v>119.57</v>
      </c>
      <c r="BI7" s="38">
        <v>66.78</v>
      </c>
      <c r="BJ7" s="38">
        <v>7.35</v>
      </c>
      <c r="BK7" s="38">
        <v>974.93</v>
      </c>
      <c r="BL7" s="38">
        <v>855.8</v>
      </c>
      <c r="BM7" s="38">
        <v>789.46</v>
      </c>
      <c r="BN7" s="38">
        <v>826.83</v>
      </c>
      <c r="BO7" s="38">
        <v>867.83</v>
      </c>
      <c r="BP7" s="38">
        <v>832.52</v>
      </c>
      <c r="BQ7" s="38">
        <v>91.79</v>
      </c>
      <c r="BR7" s="38">
        <v>91.14</v>
      </c>
      <c r="BS7" s="38">
        <v>91.12</v>
      </c>
      <c r="BT7" s="38">
        <v>94.96</v>
      </c>
      <c r="BU7" s="38">
        <v>98.27</v>
      </c>
      <c r="BV7" s="38">
        <v>55.32</v>
      </c>
      <c r="BW7" s="38">
        <v>59.8</v>
      </c>
      <c r="BX7" s="38">
        <v>57.77</v>
      </c>
      <c r="BY7" s="38">
        <v>57.31</v>
      </c>
      <c r="BZ7" s="38">
        <v>57.08</v>
      </c>
      <c r="CA7" s="38">
        <v>60.94</v>
      </c>
      <c r="CB7" s="38">
        <v>151.26</v>
      </c>
      <c r="CC7" s="38">
        <v>153.94999999999999</v>
      </c>
      <c r="CD7" s="38">
        <v>152.78</v>
      </c>
      <c r="CE7" s="38">
        <v>151.44999999999999</v>
      </c>
      <c r="CF7" s="38">
        <v>143.34</v>
      </c>
      <c r="CG7" s="38">
        <v>283.17</v>
      </c>
      <c r="CH7" s="38">
        <v>263.76</v>
      </c>
      <c r="CI7" s="38">
        <v>274.35000000000002</v>
      </c>
      <c r="CJ7" s="38">
        <v>273.52</v>
      </c>
      <c r="CK7" s="38">
        <v>274.99</v>
      </c>
      <c r="CL7" s="38">
        <v>253.04</v>
      </c>
      <c r="CM7" s="38">
        <v>60.95</v>
      </c>
      <c r="CN7" s="38">
        <v>67.33</v>
      </c>
      <c r="CO7" s="38">
        <v>68.41</v>
      </c>
      <c r="CP7" s="38">
        <v>66.209999999999994</v>
      </c>
      <c r="CQ7" s="38">
        <v>68.41</v>
      </c>
      <c r="CR7" s="38">
        <v>60.65</v>
      </c>
      <c r="CS7" s="38">
        <v>51.75</v>
      </c>
      <c r="CT7" s="38">
        <v>50.68</v>
      </c>
      <c r="CU7" s="38">
        <v>50.14</v>
      </c>
      <c r="CV7" s="38">
        <v>54.83</v>
      </c>
      <c r="CW7" s="38">
        <v>54.84</v>
      </c>
      <c r="CX7" s="38">
        <v>90.91</v>
      </c>
      <c r="CY7" s="38">
        <v>90.56</v>
      </c>
      <c r="CZ7" s="38">
        <v>91.06</v>
      </c>
      <c r="DA7" s="38">
        <v>91.32</v>
      </c>
      <c r="DB7" s="38">
        <v>91.91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cp:lastPrinted>2022-01-20T00:49:32Z</cp:lastPrinted>
  <dcterms:created xsi:type="dcterms:W3CDTF">2021-12-03T08:00:45Z</dcterms:created>
  <dcterms:modified xsi:type="dcterms:W3CDTF">2022-01-20T00:50:27Z</dcterms:modified>
  <cp:category/>
</cp:coreProperties>
</file>