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10.1.12.241\share1\27 持続可能な地域づくり団体支援寄附金\R6\募集\"/>
    </mc:Choice>
  </mc:AlternateContent>
  <xr:revisionPtr revIDLastSave="0" documentId="13_ncr:1_{4FFFED05-7710-4FEA-AF74-087799E06A3D}" xr6:coauthVersionLast="47" xr6:coauthVersionMax="47" xr10:uidLastSave="{00000000-0000-0000-0000-000000000000}"/>
  <bookViews>
    <workbookView xWindow="-120" yWindow="-120" windowWidth="29040" windowHeight="15840" xr2:uid="{00000000-000D-0000-FFFF-FFFF00000000}"/>
  </bookViews>
  <sheets>
    <sheet name="①ヒアリングシート" sheetId="6" r:id="rId1"/>
    <sheet name="②寄附獲得シミュレーション" sheetId="7" r:id="rId2"/>
  </sheets>
  <definedNames>
    <definedName name="_xlnm.Print_Area" localSheetId="0">①ヒアリングシート!$A$1:$G$36</definedName>
    <definedName name="_xlnm.Print_Area" localSheetId="1">②寄附獲得シミュレーション!$A$1:$AH$74</definedName>
  </definedNames>
  <calcPr calcId="181029"/>
  <fileRecoveryPr autoRecover="0"/>
</workbook>
</file>

<file path=xl/calcChain.xml><?xml version="1.0" encoding="utf-8"?>
<calcChain xmlns="http://schemas.openxmlformats.org/spreadsheetml/2006/main">
  <c r="AE76" i="7" l="1"/>
  <c r="AC76" i="7"/>
  <c r="AA76" i="7"/>
  <c r="AG7" i="7"/>
  <c r="AG6" i="7"/>
  <c r="AG5" i="7"/>
  <c r="AE6" i="7"/>
  <c r="AE5" i="7"/>
  <c r="AC5" i="7"/>
  <c r="AA5" i="7"/>
  <c r="Y5" i="7"/>
  <c r="AG78" i="7"/>
  <c r="AG77" i="7"/>
  <c r="AG76" i="7"/>
  <c r="AE77" i="7"/>
  <c r="Y76" i="7"/>
  <c r="U142" i="7"/>
  <c r="U141" i="7"/>
  <c r="U140" i="7"/>
  <c r="U139" i="7"/>
  <c r="U138" i="7"/>
  <c r="U137" i="7"/>
  <c r="U136" i="7"/>
  <c r="U135" i="7"/>
  <c r="U134" i="7"/>
  <c r="U133" i="7"/>
  <c r="U132" i="7"/>
  <c r="U131" i="7"/>
  <c r="U130" i="7"/>
  <c r="U129" i="7"/>
  <c r="U128" i="7"/>
  <c r="U127" i="7"/>
  <c r="U126" i="7"/>
  <c r="U125" i="7"/>
  <c r="U124" i="7"/>
  <c r="U123" i="7"/>
  <c r="U122" i="7"/>
  <c r="U121" i="7"/>
  <c r="U120" i="7"/>
  <c r="U119" i="7"/>
  <c r="U118" i="7"/>
  <c r="U117" i="7"/>
  <c r="U116" i="7"/>
  <c r="U115" i="7"/>
  <c r="U114" i="7"/>
  <c r="U113" i="7"/>
  <c r="U112" i="7"/>
  <c r="U111" i="7"/>
  <c r="U110" i="7"/>
  <c r="U109" i="7"/>
  <c r="U108" i="7"/>
  <c r="U107" i="7"/>
  <c r="U106" i="7"/>
  <c r="U105" i="7"/>
  <c r="U104" i="7"/>
  <c r="U103" i="7"/>
  <c r="U102" i="7"/>
  <c r="U101" i="7"/>
  <c r="U100" i="7"/>
  <c r="U99" i="7"/>
  <c r="U98" i="7"/>
  <c r="U97" i="7"/>
  <c r="U96" i="7"/>
  <c r="U95" i="7"/>
  <c r="U94" i="7"/>
  <c r="U93" i="7"/>
  <c r="U92" i="7"/>
  <c r="U91" i="7"/>
  <c r="U90" i="7"/>
  <c r="U89" i="7"/>
  <c r="U88" i="7"/>
  <c r="U87" i="7"/>
  <c r="U86" i="7"/>
  <c r="U85" i="7"/>
  <c r="L85" i="7"/>
  <c r="L87" i="7" s="1"/>
  <c r="L89" i="7" s="1"/>
  <c r="L91" i="7" s="1"/>
  <c r="L93" i="7" s="1"/>
  <c r="L95" i="7" s="1"/>
  <c r="L97" i="7" s="1"/>
  <c r="L99" i="7" s="1"/>
  <c r="L101" i="7" s="1"/>
  <c r="L103" i="7" s="1"/>
  <c r="L105" i="7" s="1"/>
  <c r="L107" i="7" s="1"/>
  <c r="L109" i="7" s="1"/>
  <c r="L111" i="7" s="1"/>
  <c r="L113" i="7" s="1"/>
  <c r="L115" i="7" s="1"/>
  <c r="L117" i="7" s="1"/>
  <c r="L119" i="7" s="1"/>
  <c r="L121" i="7" s="1"/>
  <c r="L123" i="7" s="1"/>
  <c r="L125" i="7" s="1"/>
  <c r="L127" i="7" s="1"/>
  <c r="L129" i="7" s="1"/>
  <c r="L131" i="7" s="1"/>
  <c r="L133" i="7" s="1"/>
  <c r="L135" i="7" s="1"/>
  <c r="L137" i="7" s="1"/>
  <c r="L139" i="7" s="1"/>
  <c r="L141" i="7" s="1"/>
  <c r="U84" i="7"/>
  <c r="U83" i="7"/>
  <c r="T82" i="7"/>
  <c r="T81" i="7"/>
  <c r="N76" i="7"/>
  <c r="U73" i="7"/>
  <c r="U72" i="7"/>
  <c r="U71" i="7"/>
  <c r="U70" i="7"/>
  <c r="U69" i="7"/>
  <c r="U68" i="7"/>
  <c r="U67" i="7"/>
  <c r="U66" i="7"/>
  <c r="U65" i="7"/>
  <c r="U64" i="7"/>
  <c r="U63" i="7"/>
  <c r="U62" i="7"/>
  <c r="U61" i="7"/>
  <c r="U60" i="7"/>
  <c r="U59" i="7"/>
  <c r="U58" i="7"/>
  <c r="U57" i="7"/>
  <c r="U56" i="7"/>
  <c r="U55" i="7"/>
  <c r="U54" i="7"/>
  <c r="U53" i="7"/>
  <c r="U52" i="7"/>
  <c r="U51" i="7"/>
  <c r="U50" i="7"/>
  <c r="U49" i="7"/>
  <c r="U48" i="7"/>
  <c r="U47" i="7"/>
  <c r="U46" i="7"/>
  <c r="U45" i="7"/>
  <c r="U44" i="7"/>
  <c r="U43" i="7"/>
  <c r="U42" i="7"/>
  <c r="U41" i="7"/>
  <c r="U40" i="7"/>
  <c r="U39" i="7"/>
  <c r="U38" i="7"/>
  <c r="U37" i="7"/>
  <c r="U36" i="7"/>
  <c r="U35" i="7"/>
  <c r="U34" i="7"/>
  <c r="U33" i="7"/>
  <c r="U32" i="7"/>
  <c r="U31" i="7"/>
  <c r="U30" i="7"/>
  <c r="U29" i="7"/>
  <c r="U28" i="7"/>
  <c r="U27" i="7"/>
  <c r="U26" i="7"/>
  <c r="U25" i="7"/>
  <c r="U24" i="7"/>
  <c r="U23" i="7"/>
  <c r="U22" i="7"/>
  <c r="U21" i="7"/>
  <c r="U20" i="7"/>
  <c r="U19" i="7"/>
  <c r="U18" i="7"/>
  <c r="U17" i="7"/>
  <c r="U16" i="7"/>
  <c r="L16" i="7"/>
  <c r="L18" i="7" s="1"/>
  <c r="L20" i="7" s="1"/>
  <c r="L22" i="7" s="1"/>
  <c r="L24" i="7" s="1"/>
  <c r="L26" i="7" s="1"/>
  <c r="L28" i="7" s="1"/>
  <c r="L30" i="7" s="1"/>
  <c r="L32" i="7" s="1"/>
  <c r="L34" i="7" s="1"/>
  <c r="L36" i="7" s="1"/>
  <c r="L38" i="7" s="1"/>
  <c r="L40" i="7" s="1"/>
  <c r="L42" i="7" s="1"/>
  <c r="L44" i="7" s="1"/>
  <c r="L46" i="7" s="1"/>
  <c r="L48" i="7" s="1"/>
  <c r="L50" i="7" s="1"/>
  <c r="L52" i="7" s="1"/>
  <c r="L54" i="7" s="1"/>
  <c r="L56" i="7" s="1"/>
  <c r="L58" i="7" s="1"/>
  <c r="L60" i="7" s="1"/>
  <c r="L62" i="7" s="1"/>
  <c r="L64" i="7" s="1"/>
  <c r="L66" i="7" s="1"/>
  <c r="L68" i="7" s="1"/>
  <c r="L70" i="7" s="1"/>
  <c r="L72" i="7" s="1"/>
  <c r="U15" i="7"/>
  <c r="U14" i="7"/>
  <c r="T13" i="7"/>
  <c r="T12" i="7"/>
  <c r="N7" i="7"/>
  <c r="U12" i="7" l="1"/>
  <c r="U13" i="7"/>
  <c r="T11" i="7"/>
  <c r="T80" i="7"/>
  <c r="U81" i="7"/>
  <c r="U82" i="7"/>
  <c r="S103" i="7" l="1"/>
  <c r="S142" i="7"/>
  <c r="S134" i="7"/>
  <c r="S126" i="7"/>
  <c r="S118" i="7"/>
  <c r="S110" i="7"/>
  <c r="S101" i="7"/>
  <c r="S93" i="7"/>
  <c r="S85" i="7"/>
  <c r="S104" i="7"/>
  <c r="S102" i="7"/>
  <c r="S141" i="7"/>
  <c r="S133" i="7"/>
  <c r="S125" i="7"/>
  <c r="S117" i="7"/>
  <c r="S109" i="7"/>
  <c r="S100" i="7"/>
  <c r="S92" i="7"/>
  <c r="S84" i="7"/>
  <c r="S112" i="7"/>
  <c r="S127" i="7"/>
  <c r="S140" i="7"/>
  <c r="S132" i="7"/>
  <c r="S124" i="7"/>
  <c r="S116" i="7"/>
  <c r="S108" i="7"/>
  <c r="S99" i="7"/>
  <c r="S91" i="7"/>
  <c r="S83" i="7"/>
  <c r="S95" i="7"/>
  <c r="S119" i="7"/>
  <c r="S139" i="7"/>
  <c r="S131" i="7"/>
  <c r="S123" i="7"/>
  <c r="S115" i="7"/>
  <c r="S107" i="7"/>
  <c r="S98" i="7"/>
  <c r="S90" i="7"/>
  <c r="S120" i="7"/>
  <c r="S94" i="7"/>
  <c r="S138" i="7"/>
  <c r="S130" i="7"/>
  <c r="S122" i="7"/>
  <c r="S114" i="7"/>
  <c r="S106" i="7"/>
  <c r="S97" i="7"/>
  <c r="S89" i="7"/>
  <c r="S128" i="7"/>
  <c r="S87" i="7"/>
  <c r="S111" i="7"/>
  <c r="S137" i="7"/>
  <c r="S129" i="7"/>
  <c r="S121" i="7"/>
  <c r="S113" i="7"/>
  <c r="S105" i="7"/>
  <c r="S96" i="7"/>
  <c r="S88" i="7"/>
  <c r="S136" i="7"/>
  <c r="S86" i="7"/>
  <c r="S135" i="7"/>
  <c r="S58" i="7"/>
  <c r="S50" i="7"/>
  <c r="S42" i="7"/>
  <c r="S33" i="7"/>
  <c r="S25" i="7"/>
  <c r="S17" i="7"/>
  <c r="S66" i="7"/>
  <c r="S15" i="7"/>
  <c r="S52" i="7"/>
  <c r="S68" i="7"/>
  <c r="S43" i="7"/>
  <c r="S57" i="7"/>
  <c r="S49" i="7"/>
  <c r="S41" i="7"/>
  <c r="S32" i="7"/>
  <c r="S24" i="7"/>
  <c r="S73" i="7"/>
  <c r="S65" i="7"/>
  <c r="S35" i="7"/>
  <c r="S59" i="7"/>
  <c r="S67" i="7"/>
  <c r="S56" i="7"/>
  <c r="S48" i="7"/>
  <c r="S39" i="7"/>
  <c r="S31" i="7"/>
  <c r="S23" i="7"/>
  <c r="S72" i="7"/>
  <c r="S64" i="7"/>
  <c r="S44" i="7"/>
  <c r="S18" i="7"/>
  <c r="S55" i="7"/>
  <c r="S47" i="7"/>
  <c r="S38" i="7"/>
  <c r="S30" i="7"/>
  <c r="S22" i="7"/>
  <c r="S71" i="7"/>
  <c r="S63" i="7"/>
  <c r="S27" i="7"/>
  <c r="S51" i="7"/>
  <c r="S14" i="7"/>
  <c r="S54" i="7"/>
  <c r="S46" i="7"/>
  <c r="S37" i="7"/>
  <c r="S29" i="7"/>
  <c r="S21" i="7"/>
  <c r="S70" i="7"/>
  <c r="S62" i="7"/>
  <c r="S19" i="7"/>
  <c r="S34" i="7"/>
  <c r="S61" i="7"/>
  <c r="S53" i="7"/>
  <c r="S45" i="7"/>
  <c r="S36" i="7"/>
  <c r="S28" i="7"/>
  <c r="S20" i="7"/>
  <c r="S69" i="7"/>
  <c r="S40" i="7"/>
  <c r="S60" i="7"/>
  <c r="S16" i="7"/>
  <c r="S26" i="7"/>
  <c r="U11" i="7"/>
  <c r="P7" i="7" s="1"/>
  <c r="E11" i="6" s="1"/>
  <c r="E12" i="6" s="1"/>
  <c r="S81" i="7"/>
  <c r="S12" i="7"/>
  <c r="S82" i="7"/>
  <c r="S13" i="7"/>
  <c r="U80" i="7"/>
  <c r="P76" i="7" s="1"/>
  <c r="I11" i="6" s="1"/>
  <c r="I13" i="6" l="1"/>
  <c r="I12" i="6" l="1"/>
  <c r="E13" i="6" l="1"/>
</calcChain>
</file>

<file path=xl/sharedStrings.xml><?xml version="1.0" encoding="utf-8"?>
<sst xmlns="http://schemas.openxmlformats.org/spreadsheetml/2006/main" count="738" uniqueCount="180">
  <si>
    <t>目標金額</t>
    <rPh sb="0" eb="2">
      <t>モクヒョウ</t>
    </rPh>
    <rPh sb="2" eb="4">
      <t>キンガク</t>
    </rPh>
    <phoneticPr fontId="5"/>
  </si>
  <si>
    <t>項目</t>
    <rPh sb="0" eb="2">
      <t>コウモク</t>
    </rPh>
    <phoneticPr fontId="5"/>
  </si>
  <si>
    <t>金額達成型</t>
    <rPh sb="0" eb="2">
      <t>キンガク</t>
    </rPh>
    <rPh sb="2" eb="4">
      <t>タッセイ</t>
    </rPh>
    <rPh sb="4" eb="5">
      <t>ガタ</t>
    </rPh>
    <phoneticPr fontId="5"/>
  </si>
  <si>
    <t>自治体名</t>
    <rPh sb="0" eb="3">
      <t>ジチタイ</t>
    </rPh>
    <rPh sb="3" eb="4">
      <t>メイ</t>
    </rPh>
    <phoneticPr fontId="5"/>
  </si>
  <si>
    <t>実施期間</t>
    <rPh sb="0" eb="2">
      <t>ジッシ</t>
    </rPh>
    <rPh sb="2" eb="4">
      <t>キカン</t>
    </rPh>
    <phoneticPr fontId="5"/>
  </si>
  <si>
    <t>期間終了型</t>
    <rPh sb="0" eb="2">
      <t>キカン</t>
    </rPh>
    <rPh sb="2" eb="4">
      <t>シュウリョウ</t>
    </rPh>
    <rPh sb="4" eb="5">
      <t>カタ</t>
    </rPh>
    <phoneticPr fontId="5"/>
  </si>
  <si>
    <t>□</t>
    <phoneticPr fontId="5"/>
  </si>
  <si>
    <t>■</t>
    <phoneticPr fontId="5"/>
  </si>
  <si>
    <t>期間達成型
金額達成型</t>
    <rPh sb="6" eb="8">
      <t>キンガク</t>
    </rPh>
    <rPh sb="8" eb="10">
      <t>タッセイ</t>
    </rPh>
    <rPh sb="10" eb="11">
      <t>ガタ</t>
    </rPh>
    <phoneticPr fontId="5"/>
  </si>
  <si>
    <t>~</t>
    <phoneticPr fontId="5"/>
  </si>
  <si>
    <t>（記入例）</t>
    <rPh sb="1" eb="3">
      <t>キニュウ</t>
    </rPh>
    <rPh sb="3" eb="4">
      <t>レイ</t>
    </rPh>
    <phoneticPr fontId="5"/>
  </si>
  <si>
    <t>~</t>
  </si>
  <si>
    <t>□</t>
  </si>
  <si>
    <t>記入のポイント</t>
    <rPh sb="0" eb="2">
      <t>キニュウ</t>
    </rPh>
    <phoneticPr fontId="5"/>
  </si>
  <si>
    <t>こちらにご記入ください</t>
    <rPh sb="5" eb="7">
      <t>キニュウ</t>
    </rPh>
    <phoneticPr fontId="5"/>
  </si>
  <si>
    <t>例）■期間達成型　□金額達成型</t>
    <rPh sb="0" eb="1">
      <t>レイ</t>
    </rPh>
    <rPh sb="3" eb="5">
      <t>キカン</t>
    </rPh>
    <rPh sb="5" eb="8">
      <t>タッセイガタ</t>
    </rPh>
    <rPh sb="10" eb="12">
      <t>キンガク</t>
    </rPh>
    <rPh sb="12" eb="14">
      <t>タッセイ</t>
    </rPh>
    <rPh sb="14" eb="15">
      <t>ガタ</t>
    </rPh>
    <phoneticPr fontId="5"/>
  </si>
  <si>
    <t>例）■期間達成型　□金額達成型</t>
    <phoneticPr fontId="5"/>
  </si>
  <si>
    <t>どちらのタイプでお申込みいただくか選び、希望する型を■に塗りつぶしください。</t>
    <rPh sb="9" eb="11">
      <t>モウシコ</t>
    </rPh>
    <rPh sb="17" eb="18">
      <t>エラ</t>
    </rPh>
    <rPh sb="20" eb="22">
      <t>キボウ</t>
    </rPh>
    <rPh sb="24" eb="25">
      <t>カタ</t>
    </rPh>
    <rPh sb="28" eb="29">
      <t>ヌ</t>
    </rPh>
    <phoneticPr fontId="5"/>
  </si>
  <si>
    <t>例）1,000,000円</t>
    <rPh sb="0" eb="1">
      <t>レイ</t>
    </rPh>
    <rPh sb="11" eb="12">
      <t>エン</t>
    </rPh>
    <phoneticPr fontId="5"/>
  </si>
  <si>
    <t>円</t>
    <rPh sb="0" eb="1">
      <t>エン</t>
    </rPh>
    <phoneticPr fontId="5"/>
  </si>
  <si>
    <t>人数割合</t>
    <rPh sb="0" eb="2">
      <t>ニンズ</t>
    </rPh>
    <rPh sb="2" eb="4">
      <t>ワリアイ</t>
    </rPh>
    <phoneticPr fontId="20"/>
  </si>
  <si>
    <t>合計</t>
    <rPh sb="0" eb="2">
      <t>ゴウケイ</t>
    </rPh>
    <phoneticPr fontId="20"/>
  </si>
  <si>
    <t>（記入例）</t>
    <rPh sb="1" eb="3">
      <t>キニュウ</t>
    </rPh>
    <rPh sb="3" eb="4">
      <t>レイ</t>
    </rPh>
    <phoneticPr fontId="20"/>
  </si>
  <si>
    <t>見込寄附者リスト（作成例）</t>
    <rPh sb="0" eb="2">
      <t>ミコ</t>
    </rPh>
    <rPh sb="2" eb="4">
      <t>キフ</t>
    </rPh>
    <rPh sb="4" eb="5">
      <t>シャ</t>
    </rPh>
    <rPh sb="9" eb="11">
      <t>サクセイ</t>
    </rPh>
    <rPh sb="11" eb="12">
      <t>レイ</t>
    </rPh>
    <phoneticPr fontId="5"/>
  </si>
  <si>
    <t>・個別に支援のお願いをする方をこちらのリストにご記入ください。また、コンタクト後の進捗管理にもご利用ください。</t>
    <phoneticPr fontId="5"/>
  </si>
  <si>
    <t>No.</t>
  </si>
  <si>
    <t>ご所属</t>
    <rPh sb="1" eb="3">
      <t>ショゾク</t>
    </rPh>
    <phoneticPr fontId="8"/>
  </si>
  <si>
    <t>役職</t>
    <rPh sb="0" eb="2">
      <t>ヤクショク</t>
    </rPh>
    <phoneticPr fontId="4"/>
  </si>
  <si>
    <t>連絡ツール</t>
  </si>
  <si>
    <t>連絡状況</t>
  </si>
  <si>
    <t>状況</t>
  </si>
  <si>
    <t>株式会社△△△△</t>
    <rPh sb="0" eb="4">
      <t>カブシキガイシャ</t>
    </rPh>
    <phoneticPr fontId="4"/>
  </si>
  <si>
    <t>代表取締役社長</t>
    <rPh sb="0" eb="2">
      <t>ダイヒョウ</t>
    </rPh>
    <rPh sb="2" eb="5">
      <t>トリシマリヤク</t>
    </rPh>
    <rPh sb="5" eb="7">
      <t>シャチョウ</t>
    </rPh>
    <phoneticPr fontId="4"/>
  </si>
  <si>
    <t>訪問</t>
    <rPh sb="0" eb="2">
      <t>ホウモン</t>
    </rPh>
    <phoneticPr fontId="8"/>
  </si>
  <si>
    <t>〇</t>
  </si>
  <si>
    <t>コンタクト予定日</t>
  </si>
  <si>
    <t>コンタクト日</t>
  </si>
  <si>
    <t>●●●●</t>
  </si>
  <si>
    <t>メール</t>
    <phoneticPr fontId="5"/>
  </si>
  <si>
    <t>facebookメッセンジャー</t>
  </si>
  <si>
    <t>LINE</t>
    <phoneticPr fontId="5"/>
  </si>
  <si>
    <t>寄附想定額</t>
    <rPh sb="0" eb="2">
      <t>キフ</t>
    </rPh>
    <rPh sb="2" eb="4">
      <t>ソウテイ</t>
    </rPh>
    <rPh sb="4" eb="5">
      <t>ガク</t>
    </rPh>
    <phoneticPr fontId="4"/>
  </si>
  <si>
    <t>寄附想定額（合計）</t>
    <rPh sb="0" eb="2">
      <t>キフ</t>
    </rPh>
    <rPh sb="2" eb="4">
      <t>ソウテイ</t>
    </rPh>
    <rPh sb="4" eb="5">
      <t>ガク</t>
    </rPh>
    <rPh sb="6" eb="8">
      <t>ゴウケイ</t>
    </rPh>
    <phoneticPr fontId="5"/>
  </si>
  <si>
    <t>寄附想定額内訳：域内</t>
    <rPh sb="0" eb="2">
      <t>キフ</t>
    </rPh>
    <rPh sb="2" eb="4">
      <t>ソウテイ</t>
    </rPh>
    <rPh sb="4" eb="5">
      <t>ガク</t>
    </rPh>
    <rPh sb="5" eb="7">
      <t>ウチワケ</t>
    </rPh>
    <rPh sb="8" eb="10">
      <t>イキナイ</t>
    </rPh>
    <phoneticPr fontId="5"/>
  </si>
  <si>
    <t>寄附想定額内訳：域外</t>
    <rPh sb="0" eb="2">
      <t>キフ</t>
    </rPh>
    <rPh sb="2" eb="4">
      <t>ソウテイ</t>
    </rPh>
    <rPh sb="4" eb="5">
      <t>ガク</t>
    </rPh>
    <rPh sb="5" eb="7">
      <t>ウチワケ</t>
    </rPh>
    <rPh sb="8" eb="10">
      <t>イキガイ</t>
    </rPh>
    <phoneticPr fontId="5"/>
  </si>
  <si>
    <t>域内or域外</t>
    <rPh sb="0" eb="2">
      <t>イキナイ</t>
    </rPh>
    <rPh sb="4" eb="6">
      <t>イキガイ</t>
    </rPh>
    <phoneticPr fontId="5"/>
  </si>
  <si>
    <t>個人</t>
    <rPh sb="0" eb="2">
      <t>コジン</t>
    </rPh>
    <phoneticPr fontId="5"/>
  </si>
  <si>
    <t>商工会</t>
    <rPh sb="0" eb="3">
      <t>ショウコウカイ</t>
    </rPh>
    <phoneticPr fontId="5"/>
  </si>
  <si>
    <t>域内</t>
    <rPh sb="0" eb="2">
      <t>イキナイ</t>
    </rPh>
    <phoneticPr fontId="5"/>
  </si>
  <si>
    <t>寄附確約</t>
    <rPh sb="0" eb="2">
      <t>キフ</t>
    </rPh>
    <phoneticPr fontId="5"/>
  </si>
  <si>
    <t>寄附想定額内訳：検討中</t>
    <rPh sb="0" eb="2">
      <t>キフ</t>
    </rPh>
    <rPh sb="2" eb="4">
      <t>ソウテイ</t>
    </rPh>
    <rPh sb="4" eb="5">
      <t>ガク</t>
    </rPh>
    <rPh sb="5" eb="7">
      <t>ウチワケ</t>
    </rPh>
    <rPh sb="8" eb="11">
      <t>ケントウチュウ</t>
    </rPh>
    <phoneticPr fontId="5"/>
  </si>
  <si>
    <t>寄附想定額内訳：見送り</t>
    <rPh sb="0" eb="2">
      <t>キフ</t>
    </rPh>
    <rPh sb="2" eb="4">
      <t>ソウテイ</t>
    </rPh>
    <rPh sb="4" eb="5">
      <t>ガク</t>
    </rPh>
    <rPh sb="5" eb="7">
      <t>ウチワケ</t>
    </rPh>
    <rPh sb="8" eb="10">
      <t>ミオク</t>
    </rPh>
    <phoneticPr fontId="5"/>
  </si>
  <si>
    <t>株式会社…</t>
    <rPh sb="0" eb="4">
      <t>カブシキガイシャ</t>
    </rPh>
    <phoneticPr fontId="4"/>
  </si>
  <si>
    <t>合同会社…</t>
    <rPh sb="0" eb="2">
      <t>ゴウドウ</t>
    </rPh>
    <rPh sb="2" eb="4">
      <t>カイシャ</t>
    </rPh>
    <phoneticPr fontId="5"/>
  </si>
  <si>
    <t>代表社員</t>
    <rPh sb="0" eb="2">
      <t>ダイヒョウ</t>
    </rPh>
    <rPh sb="2" eb="4">
      <t>シャイン</t>
    </rPh>
    <phoneticPr fontId="5"/>
  </si>
  <si>
    <t>〇〇部長</t>
    <rPh sb="2" eb="4">
      <t>ブチョウ</t>
    </rPh>
    <phoneticPr fontId="4"/>
  </si>
  <si>
    <t>△▲課長</t>
    <rPh sb="2" eb="4">
      <t>カチョウ</t>
    </rPh>
    <phoneticPr fontId="4"/>
  </si>
  <si>
    <t>▲△課長</t>
    <rPh sb="2" eb="4">
      <t>カチョウ</t>
    </rPh>
    <phoneticPr fontId="4"/>
  </si>
  <si>
    <t>□□課長</t>
    <rPh sb="2" eb="4">
      <t>カチョウ</t>
    </rPh>
    <phoneticPr fontId="4"/>
  </si>
  <si>
    <t>検討中</t>
    <rPh sb="0" eb="3">
      <t>ケントウチュウ</t>
    </rPh>
    <phoneticPr fontId="5"/>
  </si>
  <si>
    <t>見送り</t>
    <rPh sb="0" eb="2">
      <t>ミオク</t>
    </rPh>
    <phoneticPr fontId="5"/>
  </si>
  <si>
    <t>※見送り除く</t>
    <rPh sb="1" eb="3">
      <t>ミオク</t>
    </rPh>
    <rPh sb="4" eb="5">
      <t>ノゾ</t>
    </rPh>
    <phoneticPr fontId="5"/>
  </si>
  <si>
    <t>域外</t>
    <rPh sb="0" eb="2">
      <t>イキガイ</t>
    </rPh>
    <phoneticPr fontId="5"/>
  </si>
  <si>
    <t>個別連絡のやりとりがある方③</t>
    <phoneticPr fontId="5"/>
  </si>
  <si>
    <t>個別連絡のやりとりがある方④</t>
    <phoneticPr fontId="5"/>
  </si>
  <si>
    <t>個別連絡のやりとりがある方⑤</t>
    <phoneticPr fontId="5"/>
  </si>
  <si>
    <t>個別連絡のやりとりがある方⑥</t>
    <phoneticPr fontId="5"/>
  </si>
  <si>
    <t>個別連絡のやりとりがある方⑦</t>
    <phoneticPr fontId="5"/>
  </si>
  <si>
    <t>個別連絡のやりとりがある方⑧</t>
    <phoneticPr fontId="5"/>
  </si>
  <si>
    <t>PJ関係会社</t>
    <rPh sb="2" eb="4">
      <t>カンケイ</t>
    </rPh>
    <rPh sb="4" eb="6">
      <t>カイシャ</t>
    </rPh>
    <phoneticPr fontId="5"/>
  </si>
  <si>
    <t>個別連絡のやりとりがある方⑨</t>
    <phoneticPr fontId="5"/>
  </si>
  <si>
    <t>個別連絡のやりとりがある方⑩</t>
    <phoneticPr fontId="5"/>
  </si>
  <si>
    <t>■■■■</t>
    <phoneticPr fontId="5"/>
  </si>
  <si>
    <t>〇〇部長</t>
    <rPh sb="2" eb="4">
      <t>ブチョウ</t>
    </rPh>
    <phoneticPr fontId="5"/>
  </si>
  <si>
    <t>■△課長</t>
    <rPh sb="2" eb="4">
      <t>カチョウ</t>
    </rPh>
    <phoneticPr fontId="5"/>
  </si>
  <si>
    <t>■△副課長</t>
    <rPh sb="2" eb="5">
      <t>フクカチョウ</t>
    </rPh>
    <phoneticPr fontId="5"/>
  </si>
  <si>
    <t>架電＆メール</t>
    <rPh sb="0" eb="2">
      <t>カデン</t>
    </rPh>
    <phoneticPr fontId="5"/>
  </si>
  <si>
    <t>種別</t>
    <rPh sb="0" eb="2">
      <t>シュベツ</t>
    </rPh>
    <phoneticPr fontId="4"/>
  </si>
  <si>
    <t>関係者</t>
    <rPh sb="0" eb="3">
      <t>カンケイシャ</t>
    </rPh>
    <phoneticPr fontId="5"/>
  </si>
  <si>
    <t>※見送り含む</t>
    <rPh sb="1" eb="3">
      <t>ミオク</t>
    </rPh>
    <rPh sb="4" eb="5">
      <t>フク</t>
    </rPh>
    <phoneticPr fontId="5"/>
  </si>
  <si>
    <t>寄附想定額内訳：寄附確約</t>
    <rPh sb="0" eb="2">
      <t>キフ</t>
    </rPh>
    <rPh sb="2" eb="4">
      <t>ソウテイ</t>
    </rPh>
    <rPh sb="4" eb="5">
      <t>ガク</t>
    </rPh>
    <rPh sb="5" eb="7">
      <t>ウチワケ</t>
    </rPh>
    <rPh sb="8" eb="10">
      <t>キフ</t>
    </rPh>
    <rPh sb="10" eb="12">
      <t>カクヤク</t>
    </rPh>
    <phoneticPr fontId="5"/>
  </si>
  <si>
    <t>←シミュレーション金額（自動計算）</t>
    <rPh sb="9" eb="11">
      <t>キンガク</t>
    </rPh>
    <rPh sb="12" eb="14">
      <t>ジドウ</t>
    </rPh>
    <rPh sb="14" eb="16">
      <t>ケイサン</t>
    </rPh>
    <phoneticPr fontId="5"/>
  </si>
  <si>
    <t>←シミュレーション金額からの目標金額の差額</t>
    <phoneticPr fontId="5"/>
  </si>
  <si>
    <t>←目標金額に対するシミュレーション値の割合</t>
    <rPh sb="6" eb="7">
      <t>タイ</t>
    </rPh>
    <rPh sb="17" eb="18">
      <t>アタイ</t>
    </rPh>
    <rPh sb="19" eb="21">
      <t>ワリアイ</t>
    </rPh>
    <phoneticPr fontId="5"/>
  </si>
  <si>
    <t>お礼の品</t>
    <rPh sb="1" eb="2">
      <t>レイ</t>
    </rPh>
    <rPh sb="3" eb="4">
      <t>シナ</t>
    </rPh>
    <phoneticPr fontId="5"/>
  </si>
  <si>
    <t>ターゲット</t>
    <phoneticPr fontId="5"/>
  </si>
  <si>
    <t>お礼の品URL
（ふるさとチョイスに
掲載ある場合）</t>
    <rPh sb="1" eb="2">
      <t>レイ</t>
    </rPh>
    <rPh sb="3" eb="4">
      <t>シナ</t>
    </rPh>
    <rPh sb="19" eb="21">
      <t>ケイサイ</t>
    </rPh>
    <rPh sb="23" eb="25">
      <t>バアイ</t>
    </rPh>
    <phoneticPr fontId="5"/>
  </si>
  <si>
    <t>人数</t>
    <rPh sb="0" eb="2">
      <t>ニンズウ</t>
    </rPh>
    <phoneticPr fontId="5"/>
  </si>
  <si>
    <t>地域内</t>
    <rPh sb="0" eb="2">
      <t>チイキ</t>
    </rPh>
    <rPh sb="2" eb="3">
      <t>ナイ</t>
    </rPh>
    <phoneticPr fontId="5"/>
  </si>
  <si>
    <t>ターゲット種別
（地位内外）</t>
    <rPh sb="5" eb="7">
      <t>シュベツ</t>
    </rPh>
    <rPh sb="9" eb="11">
      <t>チイ</t>
    </rPh>
    <rPh sb="11" eb="13">
      <t>ナイガイ</t>
    </rPh>
    <phoneticPr fontId="5"/>
  </si>
  <si>
    <t>シミュレーション値（予想値）</t>
    <rPh sb="8" eb="9">
      <t>アタイ</t>
    </rPh>
    <rPh sb="10" eb="12">
      <t>ヨソウ</t>
    </rPh>
    <rPh sb="12" eb="13">
      <t>チ</t>
    </rPh>
    <phoneticPr fontId="20"/>
  </si>
  <si>
    <t>寄附額</t>
    <rPh sb="0" eb="2">
      <t>キフ</t>
    </rPh>
    <rPh sb="2" eb="3">
      <t>ガク</t>
    </rPh>
    <phoneticPr fontId="20"/>
  </si>
  <si>
    <t>地域外</t>
    <rPh sb="0" eb="2">
      <t>チイキ</t>
    </rPh>
    <rPh sb="2" eb="3">
      <t>ガイ</t>
    </rPh>
    <phoneticPr fontId="5"/>
  </si>
  <si>
    <t>-</t>
    <phoneticPr fontId="5"/>
  </si>
  <si>
    <t>寄附人数</t>
    <rPh sb="0" eb="2">
      <t>キフ</t>
    </rPh>
    <rPh sb="2" eb="4">
      <t>ニンズウ</t>
    </rPh>
    <phoneticPr fontId="5"/>
  </si>
  <si>
    <t>お礼の品なし</t>
    <rPh sb="1" eb="2">
      <t>レイ</t>
    </rPh>
    <rPh sb="3" eb="4">
      <t>シナ</t>
    </rPh>
    <phoneticPr fontId="5"/>
  </si>
  <si>
    <t>地域住民</t>
    <rPh sb="0" eb="2">
      <t>チイキ</t>
    </rPh>
    <rPh sb="2" eb="4">
      <t>ジュウミン</t>
    </rPh>
    <phoneticPr fontId="5"/>
  </si>
  <si>
    <t>対面での寄附呼びかけ</t>
    <phoneticPr fontId="5"/>
  </si>
  <si>
    <t>出身者</t>
    <phoneticPr fontId="5"/>
  </si>
  <si>
    <t>小計</t>
    <rPh sb="0" eb="2">
      <t>ショウケイ</t>
    </rPh>
    <phoneticPr fontId="20"/>
  </si>
  <si>
    <t>本関連のインフルエンサーへの情報拡散依頼</t>
    <phoneticPr fontId="5"/>
  </si>
  <si>
    <t>・目標金額の達成のために、いくらの寄附・お礼の品がどんなターゲット・情報発信ツールを活用し、何人に支援されると達成されるのか、予想します。</t>
    <rPh sb="34" eb="38">
      <t>ジョウホウハッシン</t>
    </rPh>
    <rPh sb="42" eb="44">
      <t>カツヨウ</t>
    </rPh>
    <rPh sb="46" eb="47">
      <t>ナン</t>
    </rPh>
    <phoneticPr fontId="5"/>
  </si>
  <si>
    <t>シミュレーション金額</t>
    <rPh sb="8" eb="10">
      <t>キンガク</t>
    </rPh>
    <phoneticPr fontId="5"/>
  </si>
  <si>
    <t>NPO法人●●●</t>
    <rPh sb="3" eb="5">
      <t>ホウジン</t>
    </rPh>
    <phoneticPr fontId="5"/>
  </si>
  <si>
    <t>団体名</t>
    <rPh sb="0" eb="2">
      <t>ダンタイ</t>
    </rPh>
    <rPh sb="2" eb="3">
      <t>メイ</t>
    </rPh>
    <phoneticPr fontId="5"/>
  </si>
  <si>
    <t>実施期間を記入してください。（最長90日）
※公開に万全を期すため、公開日は平日でご指定ください。</t>
    <rPh sb="0" eb="2">
      <t>ジッシ</t>
    </rPh>
    <rPh sb="2" eb="4">
      <t>キカン</t>
    </rPh>
    <rPh sb="5" eb="7">
      <t>キニュウ</t>
    </rPh>
    <rPh sb="15" eb="17">
      <t>サイチョウ</t>
    </rPh>
    <rPh sb="19" eb="20">
      <t>ニチ</t>
    </rPh>
    <rPh sb="23" eb="25">
      <t>コウカイ</t>
    </rPh>
    <rPh sb="26" eb="28">
      <t>バンゼン</t>
    </rPh>
    <rPh sb="29" eb="30">
      <t>キ</t>
    </rPh>
    <rPh sb="34" eb="37">
      <t>コウカイビ</t>
    </rPh>
    <rPh sb="38" eb="40">
      <t>ヘイジツ</t>
    </rPh>
    <rPh sb="42" eb="44">
      <t>シテイ</t>
    </rPh>
    <phoneticPr fontId="5"/>
  </si>
  <si>
    <t>（記入例）</t>
    <rPh sb="1" eb="3">
      <t>キニュウ</t>
    </rPh>
    <rPh sb="3" eb="4">
      <t>レイ</t>
    </rPh>
    <phoneticPr fontId="5"/>
  </si>
  <si>
    <t>こちらにご記入ください</t>
    <rPh sb="5" eb="7">
      <t>キニュウ</t>
    </rPh>
    <phoneticPr fontId="5"/>
  </si>
  <si>
    <t>GCFプロジェクト寄附獲得シミュレーター（簡易版）</t>
    <rPh sb="21" eb="24">
      <t>カンイバン</t>
    </rPh>
    <phoneticPr fontId="5"/>
  </si>
  <si>
    <t>プロモーション施策</t>
    <rPh sb="7" eb="8">
      <t>セ</t>
    </rPh>
    <rPh sb="8" eb="9">
      <t>サク</t>
    </rPh>
    <phoneticPr fontId="5"/>
  </si>
  <si>
    <t>①
②
③
④
⑤
⑥
⑦
⑧
⑨
⑩</t>
    <phoneticPr fontId="5"/>
  </si>
  <si>
    <t>・
・
・</t>
    <phoneticPr fontId="5"/>
  </si>
  <si>
    <t>例）2020年4月3日</t>
    <rPh sb="0" eb="1">
      <t>レイ</t>
    </rPh>
    <rPh sb="6" eb="7">
      <t>ネン</t>
    </rPh>
    <rPh sb="8" eb="9">
      <t>ガツ</t>
    </rPh>
    <rPh sb="10" eb="11">
      <t>ニチ</t>
    </rPh>
    <phoneticPr fontId="5"/>
  </si>
  <si>
    <t>2020年6月20日</t>
    <rPh sb="4" eb="5">
      <t>ネン</t>
    </rPh>
    <rPh sb="6" eb="7">
      <t>ガツ</t>
    </rPh>
    <rPh sb="9" eb="10">
      <t>ニチ</t>
    </rPh>
    <phoneticPr fontId="5"/>
  </si>
  <si>
    <t>プロジェクト
概要</t>
    <phoneticPr fontId="5"/>
  </si>
  <si>
    <t>■解決したい課題・実施したい事業の目的（この事業を行う必要性についてお書きください）</t>
    <phoneticPr fontId="5"/>
  </si>
  <si>
    <t xml:space="preserve">・
・
・
</t>
  </si>
  <si>
    <t xml:space="preserve">・
・
・
</t>
    <phoneticPr fontId="5"/>
  </si>
  <si>
    <t>・太枠内の空白部分に入力をお願いいたします。</t>
    <phoneticPr fontId="5"/>
  </si>
  <si>
    <t>・太枠内の空白部分に入力をお願いいたします。</t>
    <phoneticPr fontId="5"/>
  </si>
  <si>
    <t>・寄附人数算出の目安として、どんな方が寄附されるかを想定される際は、右記の見込寄附者リストの作成をおススメしております。</t>
    <phoneticPr fontId="5"/>
  </si>
  <si>
    <t>文字数に制限はありませんが、できるだけ詳しくお書きください。</t>
    <phoneticPr fontId="5"/>
  </si>
  <si>
    <t>■解決したい課題・実施したい事業の目的（この事業を行う必要性についてお書きください）</t>
    <phoneticPr fontId="5"/>
  </si>
  <si>
    <t xml:space="preserve">
</t>
    <phoneticPr fontId="5"/>
  </si>
  <si>
    <t>■具体的な事業内容</t>
    <phoneticPr fontId="5"/>
  </si>
  <si>
    <t>■事業の連携先（個人・組織・団体）：役割</t>
    <phoneticPr fontId="5"/>
  </si>
  <si>
    <t>■事業実施によって達成したい目標値や成果</t>
    <phoneticPr fontId="5"/>
  </si>
  <si>
    <t>■事業実施のスケジュール（クラウドファンディングの期間ではなく事業の実施期間です）</t>
    <phoneticPr fontId="5"/>
  </si>
  <si>
    <t>■目標とする金額を設定した理由/内訳</t>
    <phoneticPr fontId="5"/>
  </si>
  <si>
    <t>■目標金額まで集まらなかった場合の事業の進め方について</t>
    <phoneticPr fontId="5"/>
  </si>
  <si>
    <t xml:space="preserve">
</t>
    <phoneticPr fontId="5"/>
  </si>
  <si>
    <t>■この事業に関する行政資料がウェブ上に公開されていたら、URLをお知らせください</t>
    <phoneticPr fontId="5"/>
  </si>
  <si>
    <t>■この事業や類似分野、参考事例のウェブ上に公開されたニュース記事が御座いましたら、お知らせください</t>
    <phoneticPr fontId="5"/>
  </si>
  <si>
    <t>■この事業で救われる・幸せになる対象（この事業の受益者をお書きください）</t>
    <phoneticPr fontId="5"/>
  </si>
  <si>
    <t>■この事業で救われる・幸せになる方（この事業の受益者をお書きください）</t>
    <phoneticPr fontId="5"/>
  </si>
  <si>
    <t>・修繕内容検討の住民ワークショップ開催
・ひび割れ等の修繕
・内装のリノベーション
・新しい什器（書架、机、椅子、ICTステーション用のPC）購入
・資料（図書、CD、DVD）の購入</t>
    <rPh sb="1" eb="3">
      <t>シュウゼン</t>
    </rPh>
    <rPh sb="3" eb="5">
      <t>ナイヨウ</t>
    </rPh>
    <rPh sb="5" eb="7">
      <t>ケントウ</t>
    </rPh>
    <rPh sb="8" eb="10">
      <t>ジュウミン</t>
    </rPh>
    <rPh sb="17" eb="19">
      <t>カイサイ</t>
    </rPh>
    <rPh sb="23" eb="24">
      <t>ワ</t>
    </rPh>
    <rPh sb="25" eb="26">
      <t>ナド</t>
    </rPh>
    <rPh sb="27" eb="29">
      <t>シュウゼン</t>
    </rPh>
    <rPh sb="31" eb="33">
      <t>ナイソウ</t>
    </rPh>
    <rPh sb="43" eb="44">
      <t>アタラ</t>
    </rPh>
    <rPh sb="46" eb="48">
      <t>ジュウキ</t>
    </rPh>
    <rPh sb="49" eb="51">
      <t>ショカ</t>
    </rPh>
    <rPh sb="52" eb="53">
      <t>ツクエ</t>
    </rPh>
    <rPh sb="54" eb="56">
      <t>イス</t>
    </rPh>
    <rPh sb="66" eb="67">
      <t>ヨウ</t>
    </rPh>
    <rPh sb="71" eb="73">
      <t>コウニュウ</t>
    </rPh>
    <rPh sb="75" eb="77">
      <t>シリョウ</t>
    </rPh>
    <rPh sb="78" eb="80">
      <t>トショ</t>
    </rPh>
    <rPh sb="89" eb="91">
      <t>コウニュウ</t>
    </rPh>
    <phoneticPr fontId="5"/>
  </si>
  <si>
    <t>■具体的な事業内容</t>
    <phoneticPr fontId="5"/>
  </si>
  <si>
    <t>■事業の連携先（個人・組織・団体）：役割</t>
    <phoneticPr fontId="5"/>
  </si>
  <si>
    <t>■事業実施によって達成したい目標値や成果</t>
    <phoneticPr fontId="5"/>
  </si>
  <si>
    <t>■事業実施のスケジュール（クラウドファンディングの期間ではなく事業の実施期間です）</t>
    <phoneticPr fontId="5"/>
  </si>
  <si>
    <t>■目標とする金額を設定した理由/内訳</t>
    <phoneticPr fontId="5"/>
  </si>
  <si>
    <t>■目標金額まで集まらなかった場合の事業の進め方について</t>
    <phoneticPr fontId="5"/>
  </si>
  <si>
    <t>■この事業に関する行政資料がウェブ上に公開されていたら、URLをお知らせください</t>
    <phoneticPr fontId="5"/>
  </si>
  <si>
    <t>■この事業や類似分野、参考事例のウェブ上に公開されたニュース記事が御座いましたら、お知らせください</t>
    <phoneticPr fontId="5"/>
  </si>
  <si>
    <t>目標金額を半角英数字でご記入ください。
※シミュレーション金額は別シートの「GCF寄附獲得シュミレーター」を記入することにより、自動計算されます。</t>
    <rPh sb="0" eb="2">
      <t>モクヒョウ</t>
    </rPh>
    <rPh sb="2" eb="4">
      <t>キンガク</t>
    </rPh>
    <rPh sb="12" eb="14">
      <t>キニュウ</t>
    </rPh>
    <rPh sb="29" eb="31">
      <t>キンガク</t>
    </rPh>
    <rPh sb="32" eb="33">
      <t>ベツ</t>
    </rPh>
    <rPh sb="41" eb="43">
      <t>キフ</t>
    </rPh>
    <rPh sb="43" eb="45">
      <t>カクトク</t>
    </rPh>
    <rPh sb="54" eb="56">
      <t>キニュウ</t>
    </rPh>
    <rPh sb="64" eb="66">
      <t>ジドウ</t>
    </rPh>
    <rPh sb="66" eb="68">
      <t>ケイサン</t>
    </rPh>
    <phoneticPr fontId="5"/>
  </si>
  <si>
    <t>GCFプロジェクトで寄附をいただくことを想定しているターゲット層：太枠内の空白部分に入力をお願いいたします。</t>
    <phoneticPr fontId="5"/>
  </si>
  <si>
    <r>
      <t>GCFプロジェクトお礼の品として考えているもの：太枠内の空白部分に入力をお願いいたします。</t>
    </r>
    <r>
      <rPr>
        <b/>
        <sz val="10"/>
        <color theme="1"/>
        <rFont val="Meiryo UI"/>
        <family val="3"/>
        <charset val="128"/>
      </rPr>
      <t>（ターゲット・寄附金額に分け、全部で12品程度、PJに関係するGCF限定セットがおすすめ）</t>
    </r>
    <phoneticPr fontId="5"/>
  </si>
  <si>
    <t>GCFプロジェクトで情報発信に協力いただくインフルエンサー：太枠内の空白部分に入力をお願いいたします。</t>
    <phoneticPr fontId="5"/>
  </si>
  <si>
    <t>GCFプロジェクトのターゲット層に対して寄附を頂くために自治体様・連携先団体側で行うプロモーション施策とスケジュール：太枠内の空白部分に入力をお願いいたします。</t>
    <phoneticPr fontId="5"/>
  </si>
  <si>
    <t xml:space="preserve">①メディア掲載（プレスリリース配信日）：4/3…プロジェクト開始に関するプレスリリースを配信し、メディアと掲載調整
②広報誌：4月号…団体広報誌にプロジェクトサイトへ誘導する記事作成
③団体ウェブサイト：4/3…団体のウェブサイトに、プロジェクトサイトに誘導する特設ページを作成
④団体SNS：4/3から毎週…FacebookやXにプロジェクトサイトの紹介記事を作成
⑤SNS拡散依頼：4/3から毎週…支援者・関係者と協力し、FacebookやXの記事を拡散依頼
⑥対面での寄附呼びかけ：4/25…支援者を訪問して寄附を呼びかけます
⑦メルマガ＆DM：毎月…4/3&amp;5/20過去寄附者（ふるさと納税）へメールマガジン配信とDM送付
</t>
    <rPh sb="67" eb="69">
      <t>ダンタイ</t>
    </rPh>
    <rPh sb="93" eb="95">
      <t>ダンタイ</t>
    </rPh>
    <rPh sb="106" eb="108">
      <t>ダンタイ</t>
    </rPh>
    <rPh sb="141" eb="143">
      <t>ダンタイ</t>
    </rPh>
    <rPh sb="201" eb="203">
      <t>シエン</t>
    </rPh>
    <rPh sb="203" eb="204">
      <t>シャ</t>
    </rPh>
    <rPh sb="205" eb="208">
      <t>カンケイシャ</t>
    </rPh>
    <rPh sb="249" eb="252">
      <t>シエンシャ</t>
    </rPh>
    <rPh sb="253" eb="255">
      <t>ホウモン</t>
    </rPh>
    <phoneticPr fontId="5"/>
  </si>
  <si>
    <t>・●●町にある●●●小学校長：親御さんへのチラシ配布や口コミ情報拡散
・●●町婦人会　●●会長：チラシ配布協力＋口コミ情報拡散
・●●町出身のベンチャー企業社長 ●●さん：facebookページいいね!数10万人
　https://www.facebook.com/●●●
・●●町出身の有名絵本作家 ●●さん：Xフォロワー数5万人
　https://ｘ.com/●●●</t>
    <phoneticPr fontId="5"/>
  </si>
  <si>
    <r>
      <rPr>
        <b/>
        <sz val="10"/>
        <color theme="1"/>
        <rFont val="Meiryo UI"/>
        <family val="3"/>
        <charset val="128"/>
      </rPr>
      <t>【参考】過去実施されたクラウドファンディングなどで人気があったお礼の品を記載ください</t>
    </r>
    <r>
      <rPr>
        <sz val="10"/>
        <color theme="1"/>
        <rFont val="Meiryo UI"/>
        <family val="3"/>
        <charset val="128"/>
      </rPr>
      <t xml:space="preserve">
・
・
・</t>
    </r>
    <rPh sb="4" eb="6">
      <t>カコ</t>
    </rPh>
    <rPh sb="6" eb="8">
      <t>ジッシ</t>
    </rPh>
    <phoneticPr fontId="5"/>
  </si>
  <si>
    <t>団体の担当</t>
    <rPh sb="0" eb="2">
      <t>ダンタイ</t>
    </rPh>
    <phoneticPr fontId="4"/>
  </si>
  <si>
    <t>過去寄附者</t>
    <phoneticPr fontId="5"/>
  </si>
  <si>
    <t>メルマガ＆DM・SNS・SNS拡散</t>
    <phoneticPr fontId="5"/>
  </si>
  <si>
    <t>広報誌・ウェブサイト</t>
    <phoneticPr fontId="5"/>
  </si>
  <si>
    <t>広報誌・対面での寄附呼びかけ</t>
    <phoneticPr fontId="5"/>
  </si>
  <si>
    <t>インフルエンサーへの情報拡散依頼</t>
    <phoneticPr fontId="5"/>
  </si>
  <si>
    <t>イベント参加者</t>
    <rPh sb="4" eb="7">
      <t>サンカシャ</t>
    </rPh>
    <phoneticPr fontId="5"/>
  </si>
  <si>
    <t>会合で直接説明</t>
    <rPh sb="0" eb="2">
      <t>カイゴウ</t>
    </rPh>
    <rPh sb="3" eb="5">
      <t>チョクセツ</t>
    </rPh>
    <rPh sb="5" eb="7">
      <t>セツメイ</t>
    </rPh>
    <phoneticPr fontId="5"/>
  </si>
  <si>
    <t>過去寄附者</t>
    <rPh sb="0" eb="2">
      <t>カコ</t>
    </rPh>
    <rPh sb="2" eb="4">
      <t>キフ</t>
    </rPh>
    <rPh sb="4" eb="5">
      <t>シャ</t>
    </rPh>
    <phoneticPr fontId="5"/>
  </si>
  <si>
    <t>2024年●月●日</t>
    <rPh sb="4" eb="5">
      <t>ネン</t>
    </rPh>
    <rPh sb="6" eb="7">
      <t>ガツ</t>
    </rPh>
    <rPh sb="8" eb="9">
      <t>ニチ</t>
    </rPh>
    <phoneticPr fontId="5"/>
  </si>
  <si>
    <t xml:space="preserve">・施設利用者：住民を中心に周辺市町の方々。特に子育て世帯の子どもや親、高齢者。
</t>
    <rPh sb="1" eb="3">
      <t>シセツ</t>
    </rPh>
    <rPh sb="3" eb="6">
      <t>リヨウシャ</t>
    </rPh>
    <rPh sb="7" eb="9">
      <t>ジュウミン</t>
    </rPh>
    <rPh sb="21" eb="22">
      <t>トク</t>
    </rPh>
    <rPh sb="23" eb="25">
      <t>コソダ</t>
    </rPh>
    <rPh sb="26" eb="28">
      <t>セタイ</t>
    </rPh>
    <rPh sb="29" eb="30">
      <t>コ</t>
    </rPh>
    <rPh sb="33" eb="34">
      <t>オヤ</t>
    </rPh>
    <rPh sb="35" eb="38">
      <t>コウレイシャ</t>
    </rPh>
    <phoneticPr fontId="5"/>
  </si>
  <si>
    <t xml:space="preserve">・NPO法人〇〇〇〇：施設の利活用やリノベーションについての助言
　https://www.●●●.jp
</t>
    <rPh sb="4" eb="6">
      <t>ホウジン</t>
    </rPh>
    <rPh sb="11" eb="13">
      <t>シセツ</t>
    </rPh>
    <rPh sb="14" eb="17">
      <t>リカツヨウ</t>
    </rPh>
    <rPh sb="30" eb="32">
      <t>ジョゲン</t>
    </rPh>
    <phoneticPr fontId="5"/>
  </si>
  <si>
    <t xml:space="preserve">・施設を活用した交流イベント開催：〇〇回／年
・シニアが、子どもたちに町の昔話を語る会等を通じて、世代間交流、住民間交流を生み出したいです。
</t>
    <rPh sb="1" eb="3">
      <t>シセツ</t>
    </rPh>
    <rPh sb="4" eb="6">
      <t>カツヨウ</t>
    </rPh>
    <rPh sb="8" eb="10">
      <t>コウリュウ</t>
    </rPh>
    <rPh sb="14" eb="16">
      <t>カイサイ</t>
    </rPh>
    <rPh sb="19" eb="20">
      <t>カイ</t>
    </rPh>
    <rPh sb="21" eb="22">
      <t>ネン</t>
    </rPh>
    <rPh sb="29" eb="30">
      <t>コ</t>
    </rPh>
    <rPh sb="35" eb="36">
      <t>マチ</t>
    </rPh>
    <rPh sb="37" eb="39">
      <t>ムカシバナシ</t>
    </rPh>
    <rPh sb="40" eb="41">
      <t>カタ</t>
    </rPh>
    <rPh sb="42" eb="43">
      <t>カイ</t>
    </rPh>
    <rPh sb="43" eb="44">
      <t>ナド</t>
    </rPh>
    <rPh sb="45" eb="46">
      <t>ツウ</t>
    </rPh>
    <rPh sb="49" eb="52">
      <t>セダイカン</t>
    </rPh>
    <rPh sb="52" eb="54">
      <t>コウリュウ</t>
    </rPh>
    <rPh sb="55" eb="57">
      <t>ジュウミン</t>
    </rPh>
    <rPh sb="57" eb="58">
      <t>カン</t>
    </rPh>
    <rPh sb="58" eb="60">
      <t>コウリュウ</t>
    </rPh>
    <rPh sb="61" eb="62">
      <t>ウ</t>
    </rPh>
    <rPh sb="63" eb="64">
      <t>ダ</t>
    </rPh>
    <phoneticPr fontId="5"/>
  </si>
  <si>
    <t>・2024年　基本設計・実施設計、実施計画・管理運営計画
・2025年　施設のオープン</t>
    <rPh sb="5" eb="6">
      <t>ネン</t>
    </rPh>
    <rPh sb="7" eb="9">
      <t>キホン</t>
    </rPh>
    <rPh sb="9" eb="11">
      <t>セッケイ</t>
    </rPh>
    <rPh sb="12" eb="14">
      <t>ジッシ</t>
    </rPh>
    <rPh sb="14" eb="16">
      <t>セッケイ</t>
    </rPh>
    <rPh sb="17" eb="19">
      <t>ジッシ</t>
    </rPh>
    <rPh sb="19" eb="21">
      <t>ケイカク</t>
    </rPh>
    <rPh sb="22" eb="24">
      <t>カンリ</t>
    </rPh>
    <rPh sb="24" eb="26">
      <t>ウンエイ</t>
    </rPh>
    <rPh sb="26" eb="28">
      <t>ケイカク</t>
    </rPh>
    <rPh sb="34" eb="35">
      <t>ネン</t>
    </rPh>
    <rPh sb="36" eb="38">
      <t>シセツ</t>
    </rPh>
    <phoneticPr fontId="5"/>
  </si>
  <si>
    <t>施設の修繕費用にかかる200万円の内の改修にあたる改修費・施設で活用する備品100万円を、広報も兼ねて寄附で集めたいと考えました。費用の中の改修費・備品購入費は100万円程度を見ており、支援者への説明もつきやすいと考えています。
【内訳】
・施設の修繕費用_改修費：80万円
・施設の修繕費用_備品購入費：20万円</t>
    <rPh sb="3" eb="5">
      <t>シュウゼン</t>
    </rPh>
    <rPh sb="17" eb="18">
      <t>ウチ</t>
    </rPh>
    <rPh sb="19" eb="21">
      <t>カイシュウ</t>
    </rPh>
    <rPh sb="25" eb="28">
      <t>カイシュウヒ</t>
    </rPh>
    <rPh sb="29" eb="31">
      <t>シセツ</t>
    </rPh>
    <rPh sb="32" eb="34">
      <t>カツヨウ</t>
    </rPh>
    <rPh sb="36" eb="38">
      <t>ビヒン</t>
    </rPh>
    <rPh sb="45" eb="47">
      <t>コウホウ</t>
    </rPh>
    <rPh sb="48" eb="49">
      <t>カ</t>
    </rPh>
    <rPh sb="51" eb="53">
      <t>キフ</t>
    </rPh>
    <rPh sb="54" eb="55">
      <t>アツ</t>
    </rPh>
    <rPh sb="59" eb="60">
      <t>カンガ</t>
    </rPh>
    <rPh sb="65" eb="67">
      <t>ヒヨウ</t>
    </rPh>
    <rPh sb="68" eb="69">
      <t>ナカ</t>
    </rPh>
    <rPh sb="70" eb="72">
      <t>カイシュウ</t>
    </rPh>
    <rPh sb="72" eb="73">
      <t>ヒ</t>
    </rPh>
    <rPh sb="74" eb="76">
      <t>ビヒン</t>
    </rPh>
    <rPh sb="76" eb="79">
      <t>コウニュウヒ</t>
    </rPh>
    <rPh sb="83" eb="85">
      <t>マンエン</t>
    </rPh>
    <rPh sb="85" eb="87">
      <t>テイド</t>
    </rPh>
    <rPh sb="88" eb="89">
      <t>ミ</t>
    </rPh>
    <rPh sb="93" eb="96">
      <t>シエンシャ</t>
    </rPh>
    <rPh sb="98" eb="100">
      <t>セツメイ</t>
    </rPh>
    <rPh sb="107" eb="108">
      <t>カンガ</t>
    </rPh>
    <rPh sb="116" eb="118">
      <t>ウチワケ</t>
    </rPh>
    <rPh sb="129" eb="132">
      <t>カイシュウヒ</t>
    </rPh>
    <rPh sb="135" eb="137">
      <t>マンエン</t>
    </rPh>
    <rPh sb="147" eb="149">
      <t>ビヒン</t>
    </rPh>
    <rPh sb="155" eb="157">
      <t>マンエン</t>
    </rPh>
    <phoneticPr fontId="5"/>
  </si>
  <si>
    <t>団体の自己資金から支出します。</t>
    <rPh sb="0" eb="2">
      <t>ダンタイ</t>
    </rPh>
    <rPh sb="3" eb="7">
      <t>ジコシキン</t>
    </rPh>
    <rPh sb="9" eb="11">
      <t>シシュツ</t>
    </rPh>
    <phoneticPr fontId="5"/>
  </si>
  <si>
    <t xml:space="preserve">　https://www.●●●.●●●●●.jp/●●●_●.pdf
</t>
    <phoneticPr fontId="5"/>
  </si>
  <si>
    <t xml:space="preserve">・住民の声を聞き、空き家を改修 NPO〇〇の新しい挑戦（●●新聞）
　https://www.●●.com/articles/●●●●●
</t>
    <rPh sb="1" eb="3">
      <t>ジュウミン</t>
    </rPh>
    <rPh sb="4" eb="5">
      <t>コエ</t>
    </rPh>
    <rPh sb="6" eb="7">
      <t>キ</t>
    </rPh>
    <rPh sb="9" eb="10">
      <t>ア</t>
    </rPh>
    <rPh sb="11" eb="12">
      <t>ヤ</t>
    </rPh>
    <rPh sb="13" eb="15">
      <t>カイシュウ</t>
    </rPh>
    <rPh sb="22" eb="23">
      <t>アタラ</t>
    </rPh>
    <rPh sb="25" eb="27">
      <t>チョウセン</t>
    </rPh>
    <rPh sb="30" eb="32">
      <t>シンブン</t>
    </rPh>
    <phoneticPr fontId="5"/>
  </si>
  <si>
    <t>鳥取県</t>
    <rPh sb="0" eb="3">
      <t>トットリケン</t>
    </rPh>
    <phoneticPr fontId="5"/>
  </si>
  <si>
    <t>2024年10月3日</t>
    <rPh sb="4" eb="5">
      <t>ネン</t>
    </rPh>
    <rPh sb="7" eb="8">
      <t>ガツ</t>
    </rPh>
    <rPh sb="9" eb="10">
      <t>ニチ</t>
    </rPh>
    <phoneticPr fontId="5"/>
  </si>
  <si>
    <t>2024年12月31日</t>
    <rPh sb="4" eb="5">
      <t>ネン</t>
    </rPh>
    <rPh sb="7" eb="8">
      <t>ガツ</t>
    </rPh>
    <rPh sb="10" eb="11">
      <t>ニチ</t>
    </rPh>
    <phoneticPr fontId="5"/>
  </si>
  <si>
    <t>築50年が経つ、老朽化した空き家の修繕と内部の改装を行います。移住定住先を選ぶ理由の一つに「地域住民同士のつながりがあること」が挙げられます。改修した空き家をコミュニティスペースとして活用し、地域住民同士の交流イベントを実施することで、移住定住者を増やすことにつながり、また子育て中の方たちが情報を得たり、安心して集う場所をつくること、地域の拠点としての場所づくりを目的としています。
改修にあたっては住民を巻き込んだワークショップ、イベントを実施したいと考えています。</t>
    <rPh sb="0" eb="1">
      <t>チク</t>
    </rPh>
    <rPh sb="3" eb="4">
      <t>ネン</t>
    </rPh>
    <rPh sb="5" eb="6">
      <t>タ</t>
    </rPh>
    <rPh sb="8" eb="11">
      <t>ロウキュウカ</t>
    </rPh>
    <rPh sb="13" eb="14">
      <t>ア</t>
    </rPh>
    <rPh sb="15" eb="16">
      <t>ヤ</t>
    </rPh>
    <rPh sb="17" eb="19">
      <t>シュウゼン</t>
    </rPh>
    <rPh sb="20" eb="22">
      <t>ナイブ</t>
    </rPh>
    <rPh sb="23" eb="25">
      <t>カイソウ</t>
    </rPh>
    <rPh sb="26" eb="27">
      <t>オコナ</t>
    </rPh>
    <rPh sb="31" eb="33">
      <t>イジュウ</t>
    </rPh>
    <rPh sb="33" eb="35">
      <t>テイジュウ</t>
    </rPh>
    <rPh sb="35" eb="36">
      <t>サキ</t>
    </rPh>
    <rPh sb="37" eb="38">
      <t>エラ</t>
    </rPh>
    <rPh sb="39" eb="41">
      <t>リユウ</t>
    </rPh>
    <rPh sb="42" eb="43">
      <t>ヒト</t>
    </rPh>
    <rPh sb="46" eb="48">
      <t>チイキ</t>
    </rPh>
    <rPh sb="48" eb="52">
      <t>ジュウミンドウシ</t>
    </rPh>
    <rPh sb="64" eb="65">
      <t>ア</t>
    </rPh>
    <rPh sb="96" eb="100">
      <t>チイキジュウミン</t>
    </rPh>
    <rPh sb="100" eb="102">
      <t>ドウシ</t>
    </rPh>
    <rPh sb="103" eb="105">
      <t>コウリュウ</t>
    </rPh>
    <rPh sb="110" eb="112">
      <t>ジッシ</t>
    </rPh>
    <rPh sb="118" eb="120">
      <t>イジュウ</t>
    </rPh>
    <rPh sb="120" eb="122">
      <t>テイジュウ</t>
    </rPh>
    <rPh sb="122" eb="123">
      <t>シャ</t>
    </rPh>
    <rPh sb="124" eb="125">
      <t>フ</t>
    </rPh>
    <rPh sb="137" eb="139">
      <t>コソダ</t>
    </rPh>
    <rPh sb="140" eb="141">
      <t>チュウ</t>
    </rPh>
    <rPh sb="142" eb="143">
      <t>カタ</t>
    </rPh>
    <rPh sb="146" eb="148">
      <t>ジョウホウ</t>
    </rPh>
    <rPh sb="149" eb="150">
      <t>エ</t>
    </rPh>
    <rPh sb="153" eb="155">
      <t>アンシン</t>
    </rPh>
    <rPh sb="157" eb="158">
      <t>ツド</t>
    </rPh>
    <rPh sb="159" eb="161">
      <t>バショ</t>
    </rPh>
    <rPh sb="168" eb="170">
      <t>チイキ</t>
    </rPh>
    <rPh sb="171" eb="173">
      <t>キョテン</t>
    </rPh>
    <rPh sb="177" eb="179">
      <t>バショ</t>
    </rPh>
    <rPh sb="183" eb="185">
      <t>モクテキ</t>
    </rPh>
    <rPh sb="193" eb="195">
      <t>カイシュウ</t>
    </rPh>
    <rPh sb="201" eb="203">
      <t>ジュウミン</t>
    </rPh>
    <rPh sb="204" eb="205">
      <t>マ</t>
    </rPh>
    <rPh sb="206" eb="207">
      <t>コ</t>
    </rPh>
    <rPh sb="222" eb="224">
      <t>ジッシ</t>
    </rPh>
    <rPh sb="228" eb="229">
      <t>カンガ</t>
    </rPh>
    <phoneticPr fontId="5"/>
  </si>
  <si>
    <t>・出身者、地域住民
・リノベーションに興味にある方
・過去寄附者</t>
    <rPh sb="19" eb="21">
      <t>キョウミ</t>
    </rPh>
    <rPh sb="24" eb="25">
      <t>カタ</t>
    </rPh>
    <phoneticPr fontId="5"/>
  </si>
  <si>
    <t>・NPO法人で生産している家具
・イベント参加券</t>
    <rPh sb="4" eb="6">
      <t>ホウジン</t>
    </rPh>
    <rPh sb="7" eb="9">
      <t>セイサン</t>
    </rPh>
    <rPh sb="13" eb="15">
      <t>カグ</t>
    </rPh>
    <rPh sb="21" eb="23">
      <t>サンカ</t>
    </rPh>
    <rPh sb="23" eb="24">
      <t>ケン</t>
    </rPh>
    <phoneticPr fontId="5"/>
  </si>
  <si>
    <r>
      <rPr>
        <b/>
        <sz val="10"/>
        <color theme="1"/>
        <rFont val="Meiryo UI"/>
        <family val="3"/>
        <charset val="128"/>
      </rPr>
      <t>■【参考】過去実施されたクラウドファンディングなどで人気があったお礼の品を記載ください</t>
    </r>
    <r>
      <rPr>
        <sz val="10"/>
        <color theme="1"/>
        <rFont val="Meiryo UI"/>
        <family val="3"/>
        <charset val="128"/>
      </rPr>
      <t xml:space="preserve">
　</t>
    </r>
    <phoneticPr fontId="5"/>
  </si>
  <si>
    <t>家具</t>
    <rPh sb="0" eb="2">
      <t>カグ</t>
    </rPh>
    <phoneticPr fontId="5"/>
  </si>
  <si>
    <t>イベント参加券</t>
    <rPh sb="4" eb="7">
      <t>サンカケン</t>
    </rPh>
    <phoneticPr fontId="5"/>
  </si>
  <si>
    <t>ガバメントクラウドファンディング実施計画書：太枠内の空白部分に入力をお願いいたします。</t>
    <rPh sb="16" eb="21">
      <t>ジッシケイカクショ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</si>
</sst>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_);[Red]\(0\)"/>
    <numFmt numFmtId="177" formatCode="#,##0_);[Red]\(#,##0\)"/>
    <numFmt numFmtId="178" formatCode="#,##0_ "/>
    <numFmt numFmtId="179" formatCode="#,##0;[Red]#,##0"/>
    <numFmt numFmtId="180" formatCode="[$¥-411]#,##0;[$¥-411]#,##0"/>
    <numFmt numFmtId="181" formatCode="&quot;¥&quot;#,##0_);[Red]\(&quot;¥&quot;#,##0\)"/>
  </numFmts>
  <fonts count="30">
    <font>
      <sz val="10"/>
      <color theme="1"/>
      <name val="小塚ゴシック Pro M"/>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小塚ゴシック Pro M"/>
      <family val="2"/>
      <charset val="128"/>
    </font>
    <font>
      <sz val="10"/>
      <color theme="1"/>
      <name val="メイリオ"/>
      <family val="3"/>
      <charset val="128"/>
    </font>
    <font>
      <sz val="10"/>
      <name val="メイリオ"/>
      <family val="3"/>
      <charset val="128"/>
    </font>
    <font>
      <sz val="10"/>
      <color theme="0" tint="-0.34998626667073579"/>
      <name val="メイリオ"/>
      <family val="3"/>
      <charset val="128"/>
    </font>
    <font>
      <sz val="11"/>
      <color theme="1"/>
      <name val="ＭＳ Ｐゴシック"/>
      <family val="2"/>
      <charset val="128"/>
    </font>
    <font>
      <sz val="12"/>
      <color theme="0"/>
      <name val="メイリオ"/>
      <family val="3"/>
      <charset val="128"/>
    </font>
    <font>
      <sz val="10"/>
      <color theme="1" tint="0.499984740745262"/>
      <name val="メイリオ"/>
      <family val="3"/>
      <charset val="128"/>
    </font>
    <font>
      <sz val="10"/>
      <color theme="1"/>
      <name val="Meiryo UI"/>
      <family val="3"/>
      <charset val="128"/>
    </font>
    <font>
      <b/>
      <sz val="12"/>
      <color theme="1"/>
      <name val="Meiryo UI"/>
      <family val="3"/>
      <charset val="128"/>
    </font>
    <font>
      <sz val="10"/>
      <color theme="0"/>
      <name val="メイリオ"/>
      <family val="3"/>
      <charset val="128"/>
    </font>
    <font>
      <sz val="10"/>
      <color rgb="FFFF0000"/>
      <name val="Meiryo UI"/>
      <family val="3"/>
      <charset val="128"/>
    </font>
    <font>
      <sz val="10"/>
      <color theme="1"/>
      <name val="小塚ゴシック Pro M"/>
      <family val="2"/>
      <charset val="128"/>
    </font>
    <font>
      <b/>
      <sz val="10"/>
      <name val="メイリオ"/>
      <family val="3"/>
      <charset val="128"/>
    </font>
    <font>
      <b/>
      <sz val="10"/>
      <color rgb="FFFF0000"/>
      <name val="メイリオ"/>
      <family val="3"/>
      <charset val="128"/>
    </font>
    <font>
      <sz val="10"/>
      <name val="Meiryo UI"/>
      <family val="3"/>
      <charset val="128"/>
    </font>
    <font>
      <sz val="6"/>
      <name val="ＭＳ Ｐゴシック"/>
      <family val="2"/>
      <charset val="128"/>
    </font>
    <font>
      <sz val="10"/>
      <color theme="0"/>
      <name val="Meiryo UI"/>
      <family val="3"/>
      <charset val="128"/>
    </font>
    <font>
      <b/>
      <sz val="10"/>
      <color theme="1"/>
      <name val="Meiryo UI"/>
      <family val="3"/>
      <charset val="128"/>
    </font>
    <font>
      <sz val="10"/>
      <color rgb="FF000000"/>
      <name val="Arial"/>
      <family val="2"/>
    </font>
    <font>
      <b/>
      <sz val="10"/>
      <color theme="0"/>
      <name val="Meiryo UI"/>
      <family val="3"/>
      <charset val="128"/>
    </font>
    <font>
      <sz val="8"/>
      <color theme="1"/>
      <name val="Meiryo UI"/>
      <family val="3"/>
      <charset val="128"/>
    </font>
    <font>
      <u/>
      <sz val="10"/>
      <color theme="10"/>
      <name val="小塚ゴシック Pro M"/>
      <family val="2"/>
      <charset val="128"/>
    </font>
    <font>
      <u/>
      <sz val="10"/>
      <color theme="10"/>
      <name val="Meiryo UI"/>
      <family val="2"/>
      <charset val="128"/>
    </font>
    <font>
      <b/>
      <sz val="10"/>
      <color theme="1"/>
      <name val="メイリオ"/>
      <family val="3"/>
      <charset val="128"/>
    </font>
    <font>
      <b/>
      <sz val="10"/>
      <color theme="1" tint="0.499984740745262"/>
      <name val="メイリオ"/>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rgb="FFFFFF00"/>
        <bgColor indexed="64"/>
      </patternFill>
    </fill>
    <fill>
      <patternFill patternType="solid">
        <fgColor rgb="FF00B05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3" tint="0.79998168889431442"/>
        <bgColor indexed="64"/>
      </patternFill>
    </fill>
  </fills>
  <borders count="138">
    <border>
      <left/>
      <right/>
      <top/>
      <bottom/>
      <diagonal/>
    </border>
    <border>
      <left style="hair">
        <color theme="0" tint="-0.499984740745262"/>
      </left>
      <right style="hair">
        <color theme="0" tint="-0.499984740745262"/>
      </right>
      <top style="thin">
        <color theme="0" tint="-0.499984740745262"/>
      </top>
      <bottom/>
      <diagonal/>
    </border>
    <border>
      <left style="hair">
        <color theme="0" tint="-0.499984740745262"/>
      </left>
      <right style="hair">
        <color theme="0" tint="-0.499984740745262"/>
      </right>
      <top/>
      <bottom style="thin">
        <color theme="0" tint="-0.499984740745262"/>
      </bottom>
      <diagonal/>
    </border>
    <border>
      <left/>
      <right/>
      <top/>
      <bottom style="thin">
        <color theme="0" tint="-0.499984740745262"/>
      </bottom>
      <diagonal/>
    </border>
    <border>
      <left/>
      <right style="hair">
        <color theme="0" tint="-0.499984740745262"/>
      </right>
      <top style="thin">
        <color theme="0" tint="-0.499984740745262"/>
      </top>
      <bottom/>
      <diagonal/>
    </border>
    <border>
      <left/>
      <right/>
      <top style="thin">
        <color theme="0" tint="-0.499984740745262"/>
      </top>
      <bottom/>
      <diagonal/>
    </border>
    <border>
      <left/>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style="thin">
        <color indexed="64"/>
      </left>
      <right style="hair">
        <color theme="0" tint="-0.499984740745262"/>
      </right>
      <top style="thin">
        <color indexed="64"/>
      </top>
      <bottom style="double">
        <color theme="0" tint="-0.499984740745262"/>
      </bottom>
      <diagonal/>
    </border>
    <border>
      <left style="hair">
        <color theme="0" tint="-0.499984740745262"/>
      </left>
      <right/>
      <top style="thin">
        <color indexed="64"/>
      </top>
      <bottom style="double">
        <color theme="0" tint="-0.499984740745262"/>
      </bottom>
      <diagonal/>
    </border>
    <border>
      <left/>
      <right/>
      <top style="thin">
        <color indexed="64"/>
      </top>
      <bottom style="double">
        <color theme="0" tint="-0.499984740745262"/>
      </bottom>
      <diagonal/>
    </border>
    <border>
      <left/>
      <right style="thin">
        <color indexed="64"/>
      </right>
      <top style="thin">
        <color indexed="64"/>
      </top>
      <bottom style="double">
        <color theme="0" tint="-0.499984740745262"/>
      </bottom>
      <diagonal/>
    </border>
    <border>
      <left style="thin">
        <color indexed="64"/>
      </left>
      <right style="hair">
        <color theme="0" tint="-0.499984740745262"/>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hair">
        <color theme="0" tint="-0.499984740745262"/>
      </left>
      <right style="thin">
        <color indexed="64"/>
      </right>
      <top style="thin">
        <color theme="0" tint="-0.499984740745262"/>
      </top>
      <bottom/>
      <diagonal/>
    </border>
    <border>
      <left/>
      <right style="hair">
        <color theme="0" tint="-0.499984740745262"/>
      </right>
      <top/>
      <bottom style="thin">
        <color theme="0" tint="-0.499984740745262"/>
      </bottom>
      <diagonal/>
    </border>
    <border>
      <left/>
      <right style="thin">
        <color indexed="64"/>
      </right>
      <top/>
      <bottom style="thin">
        <color theme="0" tint="-0.499984740745262"/>
      </bottom>
      <diagonal/>
    </border>
    <border>
      <left style="hair">
        <color theme="0" tint="-0.499984740745262"/>
      </left>
      <right/>
      <top style="double">
        <color theme="0" tint="-0.499984740745262"/>
      </top>
      <bottom style="thin">
        <color theme="0" tint="-0.499984740745262"/>
      </bottom>
      <diagonal/>
    </border>
    <border>
      <left/>
      <right/>
      <top style="double">
        <color theme="0" tint="-0.499984740745262"/>
      </top>
      <bottom style="thin">
        <color theme="0" tint="-0.499984740745262"/>
      </bottom>
      <diagonal/>
    </border>
    <border>
      <left style="thin">
        <color indexed="64"/>
      </left>
      <right style="hair">
        <color theme="0" tint="-0.499984740745262"/>
      </right>
      <top style="double">
        <color theme="0" tint="-0.499984740745262"/>
      </top>
      <bottom style="thin">
        <color theme="0" tint="-0.499984740745262"/>
      </bottom>
      <diagonal/>
    </border>
    <border>
      <left/>
      <right style="thin">
        <color indexed="64"/>
      </right>
      <top style="double">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style="hair">
        <color theme="0" tint="-0.499984740745262"/>
      </left>
      <right style="thin">
        <color indexed="64"/>
      </right>
      <top/>
      <bottom style="thin">
        <color theme="0" tint="-0.499984740745262"/>
      </bottom>
      <diagonal/>
    </border>
    <border>
      <left style="hair">
        <color theme="0" tint="-0.499984740745262"/>
      </left>
      <right style="hair">
        <color theme="0" tint="-0.499984740745262"/>
      </right>
      <top/>
      <bottom/>
      <diagonal/>
    </border>
    <border>
      <left style="thin">
        <color indexed="64"/>
      </left>
      <right style="hair">
        <color theme="0" tint="-0.499984740745262"/>
      </right>
      <top style="thin">
        <color theme="0" tint="-0.499984740745262"/>
      </top>
      <bottom/>
      <diagonal/>
    </border>
    <border>
      <left style="thin">
        <color indexed="64"/>
      </left>
      <right style="hair">
        <color theme="0" tint="-0.499984740745262"/>
      </right>
      <top/>
      <bottom/>
      <diagonal/>
    </border>
    <border>
      <left style="thin">
        <color indexed="64"/>
      </left>
      <right style="hair">
        <color theme="0" tint="-0.499984740745262"/>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theme="0" tint="-0.499984740745262"/>
      </left>
      <right style="thin">
        <color indexed="64"/>
      </right>
      <top/>
      <bottom/>
      <diagonal/>
    </border>
    <border>
      <left style="thin">
        <color indexed="64"/>
      </left>
      <right style="thin">
        <color indexed="64"/>
      </right>
      <top/>
      <bottom/>
      <diagonal/>
    </border>
    <border>
      <left/>
      <right style="thin">
        <color indexed="64"/>
      </right>
      <top style="thin">
        <color indexed="64"/>
      </top>
      <bottom style="dashed">
        <color indexed="64"/>
      </bottom>
      <diagonal/>
    </border>
    <border>
      <left style="medium">
        <color indexed="64"/>
      </left>
      <right style="thin">
        <color indexed="64"/>
      </right>
      <top style="medium">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
      <left/>
      <right/>
      <top style="dashed">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right/>
      <top style="double">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hair">
        <color theme="0" tint="-0.499984740745262"/>
      </left>
      <right/>
      <top/>
      <bottom style="thin">
        <color theme="0" tint="-0.499984740745262"/>
      </bottom>
      <diagonal/>
    </border>
    <border>
      <left/>
      <right style="hair">
        <color theme="0" tint="-0.499984740745262"/>
      </right>
      <top/>
      <bottom/>
      <diagonal/>
    </border>
    <border>
      <left/>
      <right style="thin">
        <color indexed="64"/>
      </right>
      <top/>
      <bottom/>
      <diagonal/>
    </border>
    <border>
      <left style="medium">
        <color indexed="64"/>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style="hair">
        <color theme="0" tint="-0.499984740745262"/>
      </right>
      <top style="thin">
        <color theme="0" tint="-0.499984740745262"/>
      </top>
      <bottom/>
      <diagonal/>
    </border>
    <border>
      <left style="hair">
        <color theme="0" tint="-0.499984740745262"/>
      </left>
      <right style="medium">
        <color indexed="64"/>
      </right>
      <top style="thin">
        <color theme="0" tint="-0.499984740745262"/>
      </top>
      <bottom/>
      <diagonal/>
    </border>
    <border>
      <left style="medium">
        <color indexed="64"/>
      </left>
      <right style="hair">
        <color theme="0" tint="-0.499984740745262"/>
      </right>
      <top/>
      <bottom style="thin">
        <color theme="0" tint="-0.499984740745262"/>
      </bottom>
      <diagonal/>
    </border>
    <border>
      <left style="hair">
        <color theme="0" tint="-0.499984740745262"/>
      </left>
      <right style="medium">
        <color indexed="64"/>
      </right>
      <top/>
      <bottom style="thin">
        <color theme="0" tint="-0.499984740745262"/>
      </bottom>
      <diagonal/>
    </border>
    <border>
      <left style="medium">
        <color indexed="64"/>
      </left>
      <right/>
      <top style="thin">
        <color theme="0" tint="-0.499984740745262"/>
      </top>
      <bottom/>
      <diagonal/>
    </border>
    <border>
      <left style="medium">
        <color indexed="64"/>
      </left>
      <right style="hair">
        <color theme="0" tint="-0.499984740745262"/>
      </right>
      <top/>
      <bottom/>
      <diagonal/>
    </border>
    <border>
      <left style="hair">
        <color theme="0" tint="-0.499984740745262"/>
      </left>
      <right style="medium">
        <color indexed="64"/>
      </right>
      <top/>
      <bottom/>
      <diagonal/>
    </border>
    <border>
      <left style="medium">
        <color indexed="64"/>
      </left>
      <right/>
      <top/>
      <bottom style="thin">
        <color theme="0" tint="-0.499984740745262"/>
      </bottom>
      <diagonal/>
    </border>
    <border>
      <left/>
      <right style="medium">
        <color indexed="64"/>
      </right>
      <top/>
      <bottom style="thin">
        <color theme="0"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1" tint="0.499984740745262"/>
      </left>
      <right style="medium">
        <color indexed="64"/>
      </right>
      <top style="thin">
        <color theme="0" tint="-0.14996795556505021"/>
      </top>
      <bottom style="thin">
        <color theme="0" tint="-0.14996795556505021"/>
      </bottom>
      <diagonal/>
    </border>
    <border>
      <left style="hair">
        <color theme="0" tint="-0.499984740745262"/>
      </left>
      <right style="medium">
        <color indexed="64"/>
      </right>
      <top style="thin">
        <color theme="0" tint="-0.499984740745262"/>
      </top>
      <bottom style="thin">
        <color theme="0" tint="-0.499984740745262"/>
      </bottom>
      <diagonal/>
    </border>
    <border>
      <left style="hair">
        <color theme="1" tint="0.499984740745262"/>
      </left>
      <right style="medium">
        <color indexed="64"/>
      </right>
      <top/>
      <bottom style="thin">
        <color theme="0" tint="-0.149967955565050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theme="0" tint="-0.24994659260841701"/>
      </bottom>
      <diagonal/>
    </border>
    <border>
      <left style="thin">
        <color indexed="64"/>
      </left>
      <right style="thin">
        <color indexed="64"/>
      </right>
      <top style="medium">
        <color indexed="64"/>
      </top>
      <bottom style="medium">
        <color theme="0" tint="-0.24994659260841701"/>
      </bottom>
      <diagonal/>
    </border>
    <border>
      <left style="thin">
        <color indexed="64"/>
      </left>
      <right style="medium">
        <color indexed="64"/>
      </right>
      <top style="medium">
        <color indexed="64"/>
      </top>
      <bottom style="medium">
        <color theme="0" tint="-0.24994659260841701"/>
      </bottom>
      <diagonal/>
    </border>
    <border>
      <left/>
      <right style="thin">
        <color indexed="64"/>
      </right>
      <top style="thin">
        <color indexed="64"/>
      </top>
      <bottom style="medium">
        <color theme="0" tint="-0.24994659260841701"/>
      </bottom>
      <diagonal/>
    </border>
    <border>
      <left style="thin">
        <color indexed="64"/>
      </left>
      <right style="thin">
        <color indexed="64"/>
      </right>
      <top style="thin">
        <color indexed="64"/>
      </top>
      <bottom style="medium">
        <color theme="0" tint="-0.24994659260841701"/>
      </bottom>
      <diagonal/>
    </border>
    <border>
      <left style="medium">
        <color indexed="64"/>
      </left>
      <right style="thin">
        <color indexed="64"/>
      </right>
      <top style="medium">
        <color theme="0" tint="-0.24994659260841701"/>
      </top>
      <bottom style="medium">
        <color theme="0" tint="-0.24994659260841701"/>
      </bottom>
      <diagonal/>
    </border>
    <border>
      <left style="thin">
        <color indexed="64"/>
      </left>
      <right style="thin">
        <color indexed="64"/>
      </right>
      <top style="medium">
        <color theme="0" tint="-0.24994659260841701"/>
      </top>
      <bottom style="medium">
        <color theme="0" tint="-0.24994659260841701"/>
      </bottom>
      <diagonal/>
    </border>
    <border>
      <left style="thin">
        <color indexed="64"/>
      </left>
      <right style="medium">
        <color indexed="64"/>
      </right>
      <top style="medium">
        <color theme="0" tint="-0.24994659260841701"/>
      </top>
      <bottom style="medium">
        <color theme="0" tint="-0.24994659260841701"/>
      </bottom>
      <diagonal/>
    </border>
    <border>
      <left/>
      <right style="thin">
        <color indexed="64"/>
      </right>
      <top style="medium">
        <color theme="0" tint="-0.24994659260841701"/>
      </top>
      <bottom style="medium">
        <color theme="0" tint="-0.24994659260841701"/>
      </bottom>
      <diagonal/>
    </border>
    <border>
      <left style="medium">
        <color indexed="64"/>
      </left>
      <right style="thin">
        <color indexed="64"/>
      </right>
      <top style="medium">
        <color theme="0" tint="-0.24994659260841701"/>
      </top>
      <bottom style="medium">
        <color indexed="64"/>
      </bottom>
      <diagonal/>
    </border>
    <border>
      <left style="thin">
        <color indexed="64"/>
      </left>
      <right style="thin">
        <color indexed="64"/>
      </right>
      <top style="medium">
        <color theme="0" tint="-0.24994659260841701"/>
      </top>
      <bottom style="medium">
        <color indexed="64"/>
      </bottom>
      <diagonal/>
    </border>
    <border>
      <left style="thin">
        <color indexed="64"/>
      </left>
      <right style="medium">
        <color indexed="64"/>
      </right>
      <top style="medium">
        <color theme="0" tint="-0.24994659260841701"/>
      </top>
      <bottom style="medium">
        <color indexed="64"/>
      </bottom>
      <diagonal/>
    </border>
    <border>
      <left/>
      <right style="thin">
        <color indexed="64"/>
      </right>
      <top style="medium">
        <color theme="0" tint="-0.24994659260841701"/>
      </top>
      <bottom style="thin">
        <color indexed="64"/>
      </bottom>
      <diagonal/>
    </border>
    <border>
      <left style="thin">
        <color indexed="64"/>
      </left>
      <right style="thin">
        <color indexed="64"/>
      </right>
      <top style="medium">
        <color theme="0" tint="-0.24994659260841701"/>
      </top>
      <bottom style="thin">
        <color indexed="64"/>
      </bottom>
      <diagonal/>
    </border>
    <border>
      <left style="thin">
        <color indexed="64"/>
      </left>
      <right/>
      <top style="thin">
        <color theme="0" tint="-0.499984740745262"/>
      </top>
      <bottom style="thin">
        <color theme="3" tint="0.39994506668294322"/>
      </bottom>
      <diagonal/>
    </border>
    <border>
      <left style="thin">
        <color indexed="64"/>
      </left>
      <right style="hair">
        <color theme="1" tint="0.499984740745262"/>
      </right>
      <top style="thin">
        <color theme="3" tint="0.39994506668294322"/>
      </top>
      <bottom style="thin">
        <color theme="3" tint="0.39994506668294322"/>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dashed">
        <color theme="0" tint="-0.499984740745262"/>
      </left>
      <right/>
      <top style="thin">
        <color auto="1"/>
      </top>
      <bottom/>
      <diagonal/>
    </border>
    <border>
      <left/>
      <right style="dashed">
        <color theme="0" tint="-0.499984740745262"/>
      </right>
      <top style="thin">
        <color auto="1"/>
      </top>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top style="thin">
        <color theme="0" tint="-0.499984740745262"/>
      </top>
      <bottom style="medium">
        <color indexed="64"/>
      </bottom>
      <diagonal/>
    </border>
    <border>
      <left/>
      <right/>
      <top style="thin">
        <color theme="0" tint="-0.499984740745262"/>
      </top>
      <bottom style="medium">
        <color indexed="64"/>
      </bottom>
      <diagonal/>
    </border>
    <border>
      <left/>
      <right style="medium">
        <color indexed="64"/>
      </right>
      <top style="thin">
        <color theme="0" tint="-0.499984740745262"/>
      </top>
      <bottom style="medium">
        <color indexed="64"/>
      </bottom>
      <diagonal/>
    </border>
    <border>
      <left style="thin">
        <color indexed="64"/>
      </left>
      <right style="hair">
        <color theme="1" tint="0.499984740745262"/>
      </right>
      <top style="thin">
        <color theme="3" tint="0.39994506668294322"/>
      </top>
      <bottom style="thin">
        <color indexed="64"/>
      </bottom>
      <diagonal/>
    </border>
    <border>
      <left style="hair">
        <color theme="1" tint="0.499984740745262"/>
      </left>
      <right style="medium">
        <color indexed="64"/>
      </right>
      <top style="thin">
        <color theme="0" tint="-0.14996795556505021"/>
      </top>
      <bottom style="thin">
        <color indexed="64"/>
      </bottom>
      <diagonal/>
    </border>
    <border>
      <left style="medium">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style="thin">
        <color indexed="64"/>
      </right>
      <top style="medium">
        <color indexed="64"/>
      </top>
      <bottom/>
      <diagonal/>
    </border>
  </borders>
  <cellStyleXfs count="13">
    <xf numFmtId="0" fontId="0" fillId="0" borderId="0">
      <alignment vertical="center"/>
    </xf>
    <xf numFmtId="0" fontId="4" fillId="0" borderId="0">
      <alignment vertical="center"/>
    </xf>
    <xf numFmtId="0" fontId="3" fillId="0" borderId="0">
      <alignment vertical="center"/>
    </xf>
    <xf numFmtId="38" fontId="9" fillId="0" borderId="0" applyFont="0" applyFill="0" applyBorder="0" applyAlignment="0" applyProtection="0">
      <alignment vertical="center"/>
    </xf>
    <xf numFmtId="38" fontId="16" fillId="0" borderId="0" applyFont="0" applyFill="0" applyBorder="0" applyAlignment="0" applyProtection="0">
      <alignment vertical="center"/>
    </xf>
    <xf numFmtId="9" fontId="16" fillId="0" borderId="0" applyFont="0" applyFill="0" applyBorder="0" applyAlignment="0" applyProtection="0">
      <alignment vertical="center"/>
    </xf>
    <xf numFmtId="0" fontId="23" fillId="0" borderId="0"/>
    <xf numFmtId="0" fontId="26" fillId="0" borderId="0" applyNumberFormat="0" applyFill="0" applyBorder="0" applyAlignment="0" applyProtection="0">
      <alignment vertical="center"/>
    </xf>
    <xf numFmtId="0" fontId="9" fillId="0" borderId="0">
      <alignment vertical="center"/>
    </xf>
    <xf numFmtId="0" fontId="16" fillId="0" borderId="0">
      <alignment vertical="center"/>
    </xf>
    <xf numFmtId="0" fontId="2" fillId="0" borderId="0">
      <alignment vertical="center"/>
    </xf>
    <xf numFmtId="0" fontId="1" fillId="0" borderId="0">
      <alignment vertical="center"/>
    </xf>
    <xf numFmtId="0" fontId="1" fillId="0" borderId="0">
      <alignment vertical="center"/>
    </xf>
  </cellStyleXfs>
  <cellXfs count="318">
    <xf numFmtId="0" fontId="0" fillId="0" borderId="0" xfId="0">
      <alignment vertical="center"/>
    </xf>
    <xf numFmtId="0" fontId="6" fillId="0" borderId="0" xfId="0" applyFont="1">
      <alignment vertical="center"/>
    </xf>
    <xf numFmtId="49" fontId="6" fillId="2" borderId="1" xfId="0" applyNumberFormat="1" applyFont="1" applyFill="1" applyBorder="1" applyAlignment="1">
      <alignment horizontal="center" vertical="center"/>
    </xf>
    <xf numFmtId="49" fontId="8" fillId="5" borderId="2" xfId="0" applyNumberFormat="1" applyFont="1" applyFill="1" applyBorder="1">
      <alignment vertical="center"/>
    </xf>
    <xf numFmtId="49" fontId="8" fillId="5" borderId="2" xfId="0" applyNumberFormat="1" applyFont="1" applyFill="1" applyBorder="1" applyAlignment="1">
      <alignment horizontal="center" vertical="center"/>
    </xf>
    <xf numFmtId="49" fontId="11" fillId="5" borderId="2" xfId="0" applyNumberFormat="1" applyFont="1" applyFill="1" applyBorder="1">
      <alignment vertical="center"/>
    </xf>
    <xf numFmtId="49" fontId="11" fillId="5" borderId="2" xfId="0" applyNumberFormat="1" applyFont="1" applyFill="1" applyBorder="1" applyAlignment="1">
      <alignment horizontal="center" vertical="center"/>
    </xf>
    <xf numFmtId="0" fontId="12" fillId="0" borderId="0" xfId="0" applyFont="1">
      <alignment vertical="center"/>
    </xf>
    <xf numFmtId="0" fontId="12" fillId="0" borderId="0" xfId="0" applyFont="1" applyAlignment="1">
      <alignment vertical="center" wrapText="1"/>
    </xf>
    <xf numFmtId="0" fontId="13" fillId="0" borderId="0" xfId="0" applyFont="1" applyAlignment="1">
      <alignment horizontal="left" vertical="center"/>
    </xf>
    <xf numFmtId="0" fontId="12" fillId="0" borderId="0" xfId="0" applyFont="1" applyAlignment="1">
      <alignment horizontal="left" vertical="center"/>
    </xf>
    <xf numFmtId="49" fontId="6" fillId="3" borderId="17" xfId="0" applyNumberFormat="1" applyFont="1" applyFill="1" applyBorder="1" applyAlignment="1">
      <alignment vertical="center" wrapText="1"/>
    </xf>
    <xf numFmtId="49" fontId="6" fillId="0" borderId="1" xfId="0" applyNumberFormat="1" applyFont="1" applyBorder="1">
      <alignment vertical="center"/>
    </xf>
    <xf numFmtId="49" fontId="6" fillId="0" borderId="1" xfId="0" applyNumberFormat="1" applyFont="1" applyBorder="1" applyAlignment="1">
      <alignment horizontal="center" vertical="center"/>
    </xf>
    <xf numFmtId="49" fontId="10" fillId="4" borderId="8" xfId="0" applyNumberFormat="1" applyFont="1" applyFill="1" applyBorder="1" applyAlignment="1">
      <alignment horizontal="center" vertical="center"/>
    </xf>
    <xf numFmtId="49" fontId="10" fillId="4" borderId="9" xfId="0" applyNumberFormat="1" applyFont="1" applyFill="1" applyBorder="1" applyAlignment="1">
      <alignment horizontal="center" vertical="center"/>
    </xf>
    <xf numFmtId="49" fontId="14" fillId="6" borderId="19" xfId="0" applyNumberFormat="1" applyFont="1" applyFill="1" applyBorder="1" applyAlignment="1">
      <alignment horizontal="center" vertical="center"/>
    </xf>
    <xf numFmtId="49" fontId="11" fillId="5" borderId="15" xfId="0" applyNumberFormat="1" applyFont="1" applyFill="1" applyBorder="1">
      <alignment vertical="center"/>
    </xf>
    <xf numFmtId="0" fontId="15" fillId="0" borderId="0" xfId="0" applyFont="1">
      <alignment vertical="center"/>
    </xf>
    <xf numFmtId="49" fontId="8" fillId="5" borderId="22" xfId="0" applyNumberFormat="1" applyFont="1" applyFill="1" applyBorder="1" applyAlignment="1">
      <alignment horizontal="left" vertical="center"/>
    </xf>
    <xf numFmtId="49" fontId="17" fillId="3" borderId="2" xfId="0" applyNumberFormat="1" applyFont="1" applyFill="1" applyBorder="1">
      <alignment vertical="center"/>
    </xf>
    <xf numFmtId="49" fontId="17" fillId="3" borderId="22" xfId="0" applyNumberFormat="1" applyFont="1" applyFill="1" applyBorder="1">
      <alignment vertical="center"/>
    </xf>
    <xf numFmtId="0" fontId="19" fillId="0" borderId="0" xfId="0" applyFont="1">
      <alignment vertical="center"/>
    </xf>
    <xf numFmtId="49" fontId="17" fillId="0" borderId="1" xfId="0" applyNumberFormat="1" applyFont="1" applyBorder="1">
      <alignment vertical="center"/>
    </xf>
    <xf numFmtId="177" fontId="17" fillId="0" borderId="4" xfId="0" applyNumberFormat="1" applyFont="1" applyBorder="1">
      <alignment vertical="center"/>
    </xf>
    <xf numFmtId="178" fontId="17" fillId="3" borderId="15" xfId="0" applyNumberFormat="1" applyFont="1" applyFill="1" applyBorder="1">
      <alignment vertical="center"/>
    </xf>
    <xf numFmtId="179" fontId="17" fillId="3" borderId="15" xfId="0" applyNumberFormat="1" applyFont="1" applyFill="1" applyBorder="1">
      <alignment vertical="center"/>
    </xf>
    <xf numFmtId="0" fontId="22" fillId="0" borderId="0" xfId="0" applyFont="1">
      <alignment vertical="center"/>
    </xf>
    <xf numFmtId="6" fontId="22" fillId="0" borderId="0" xfId="4" applyNumberFormat="1" applyFont="1">
      <alignment vertical="center"/>
    </xf>
    <xf numFmtId="38" fontId="22" fillId="0" borderId="0" xfId="4" applyFont="1">
      <alignment vertical="center"/>
    </xf>
    <xf numFmtId="9" fontId="17" fillId="3" borderId="15" xfId="5" applyFont="1" applyFill="1" applyBorder="1">
      <alignment vertical="center"/>
    </xf>
    <xf numFmtId="49" fontId="6" fillId="3" borderId="1" xfId="0" applyNumberFormat="1" applyFont="1" applyFill="1" applyBorder="1" applyAlignment="1">
      <alignment horizontal="center" vertical="center"/>
    </xf>
    <xf numFmtId="49" fontId="6" fillId="3" borderId="1" xfId="0" applyNumberFormat="1" applyFont="1" applyFill="1" applyBorder="1">
      <alignment vertical="center"/>
    </xf>
    <xf numFmtId="49" fontId="6" fillId="3" borderId="14" xfId="0" applyNumberFormat="1" applyFont="1" applyFill="1" applyBorder="1">
      <alignment vertical="center"/>
    </xf>
    <xf numFmtId="177" fontId="17" fillId="3" borderId="4" xfId="0" applyNumberFormat="1" applyFont="1" applyFill="1" applyBorder="1">
      <alignment vertical="center"/>
    </xf>
    <xf numFmtId="49" fontId="17" fillId="3" borderId="1" xfId="0" applyNumberFormat="1" applyFont="1" applyFill="1" applyBorder="1">
      <alignment vertical="center"/>
    </xf>
    <xf numFmtId="49" fontId="17" fillId="3" borderId="14" xfId="0" applyNumberFormat="1" applyFont="1" applyFill="1" applyBorder="1">
      <alignment vertical="center"/>
    </xf>
    <xf numFmtId="49" fontId="6" fillId="3" borderId="4" xfId="0" applyNumberFormat="1" applyFont="1" applyFill="1" applyBorder="1" applyAlignment="1">
      <alignment horizontal="center" vertical="center"/>
    </xf>
    <xf numFmtId="0" fontId="24" fillId="8" borderId="27" xfId="0" applyFont="1" applyFill="1" applyBorder="1">
      <alignment vertical="center"/>
    </xf>
    <xf numFmtId="180" fontId="12" fillId="9" borderId="43" xfId="3" applyNumberFormat="1" applyFont="1" applyFill="1" applyBorder="1" applyAlignment="1">
      <alignment horizontal="center" vertical="center"/>
    </xf>
    <xf numFmtId="180" fontId="12" fillId="9" borderId="39" xfId="3" applyNumberFormat="1" applyFont="1" applyFill="1" applyBorder="1" applyAlignment="1">
      <alignment horizontal="center" vertical="center"/>
    </xf>
    <xf numFmtId="180" fontId="12" fillId="0" borderId="38" xfId="3" applyNumberFormat="1" applyFont="1" applyBorder="1">
      <alignment vertical="center"/>
    </xf>
    <xf numFmtId="180" fontId="12" fillId="0" borderId="47" xfId="3" applyNumberFormat="1" applyFont="1" applyBorder="1">
      <alignment vertical="center"/>
    </xf>
    <xf numFmtId="180" fontId="12" fillId="2" borderId="41" xfId="3" applyNumberFormat="1" applyFont="1" applyFill="1" applyBorder="1">
      <alignment vertical="center"/>
    </xf>
    <xf numFmtId="180" fontId="12" fillId="2" borderId="48" xfId="3" applyNumberFormat="1" applyFont="1" applyFill="1" applyBorder="1">
      <alignment vertical="center"/>
    </xf>
    <xf numFmtId="180" fontId="12" fillId="0" borderId="44" xfId="3" applyNumberFormat="1" applyFont="1" applyBorder="1">
      <alignment vertical="center"/>
    </xf>
    <xf numFmtId="180" fontId="12" fillId="0" borderId="49" xfId="3" applyNumberFormat="1" applyFont="1" applyBorder="1">
      <alignment vertical="center"/>
    </xf>
    <xf numFmtId="49" fontId="17" fillId="3" borderId="2" xfId="0" applyNumberFormat="1" applyFont="1" applyFill="1" applyBorder="1" applyAlignment="1">
      <alignment horizontal="center" vertical="center"/>
    </xf>
    <xf numFmtId="0" fontId="22" fillId="9" borderId="0" xfId="0" applyFont="1" applyFill="1">
      <alignment vertical="center"/>
    </xf>
    <xf numFmtId="0" fontId="12" fillId="9" borderId="0" xfId="0" applyFont="1" applyFill="1">
      <alignment vertical="center"/>
    </xf>
    <xf numFmtId="6" fontId="22" fillId="9" borderId="0" xfId="4" applyNumberFormat="1" applyFont="1" applyFill="1">
      <alignment vertical="center"/>
    </xf>
    <xf numFmtId="38" fontId="22" fillId="9" borderId="0" xfId="4" applyFont="1" applyFill="1">
      <alignment vertical="center"/>
    </xf>
    <xf numFmtId="180" fontId="12" fillId="9" borderId="41" xfId="3" applyNumberFormat="1" applyFont="1" applyFill="1" applyBorder="1">
      <alignment vertical="center"/>
    </xf>
    <xf numFmtId="180" fontId="12" fillId="9" borderId="48" xfId="3" applyNumberFormat="1" applyFont="1" applyFill="1" applyBorder="1">
      <alignment vertical="center"/>
    </xf>
    <xf numFmtId="180" fontId="12" fillId="9" borderId="44" xfId="3" applyNumberFormat="1" applyFont="1" applyFill="1" applyBorder="1">
      <alignment vertical="center"/>
    </xf>
    <xf numFmtId="180" fontId="12" fillId="9" borderId="49" xfId="3" applyNumberFormat="1" applyFont="1" applyFill="1" applyBorder="1">
      <alignment vertical="center"/>
    </xf>
    <xf numFmtId="180" fontId="17" fillId="7" borderId="15" xfId="5" applyNumberFormat="1" applyFont="1" applyFill="1" applyBorder="1">
      <alignment vertical="center"/>
    </xf>
    <xf numFmtId="9" fontId="12" fillId="9" borderId="43" xfId="5" applyFont="1" applyFill="1" applyBorder="1">
      <alignment vertical="center"/>
    </xf>
    <xf numFmtId="9" fontId="12" fillId="9" borderId="39" xfId="5" applyFont="1" applyFill="1" applyBorder="1">
      <alignment vertical="center"/>
    </xf>
    <xf numFmtId="181" fontId="12" fillId="9" borderId="37" xfId="3" applyNumberFormat="1" applyFont="1" applyFill="1" applyBorder="1">
      <alignment vertical="center"/>
    </xf>
    <xf numFmtId="181" fontId="12" fillId="9" borderId="40" xfId="3" applyNumberFormat="1" applyFont="1" applyFill="1" applyBorder="1">
      <alignment vertical="center"/>
    </xf>
    <xf numFmtId="176" fontId="12" fillId="0" borderId="54" xfId="3" applyNumberFormat="1" applyFont="1" applyBorder="1">
      <alignment vertical="center"/>
    </xf>
    <xf numFmtId="176" fontId="12" fillId="2" borderId="55" xfId="3" applyNumberFormat="1" applyFont="1" applyFill="1" applyBorder="1">
      <alignment vertical="center"/>
    </xf>
    <xf numFmtId="176" fontId="12" fillId="0" borderId="56" xfId="3" applyNumberFormat="1" applyFont="1" applyBorder="1">
      <alignment vertical="center"/>
    </xf>
    <xf numFmtId="176" fontId="12" fillId="2" borderId="57" xfId="3" applyNumberFormat="1" applyFont="1" applyFill="1" applyBorder="1">
      <alignment vertical="center"/>
    </xf>
    <xf numFmtId="180" fontId="12" fillId="9" borderId="41" xfId="3" applyNumberFormat="1" applyFont="1" applyFill="1" applyBorder="1" applyAlignment="1">
      <alignment horizontal="center" vertical="center"/>
    </xf>
    <xf numFmtId="180" fontId="12" fillId="9" borderId="48" xfId="3" applyNumberFormat="1" applyFont="1" applyFill="1" applyBorder="1" applyAlignment="1">
      <alignment horizontal="center" vertical="center"/>
    </xf>
    <xf numFmtId="180" fontId="12" fillId="9" borderId="38" xfId="3" applyNumberFormat="1" applyFont="1" applyFill="1" applyBorder="1" applyAlignment="1">
      <alignment horizontal="center" vertical="center"/>
    </xf>
    <xf numFmtId="180" fontId="12" fillId="9" borderId="47" xfId="3" applyNumberFormat="1" applyFont="1" applyFill="1" applyBorder="1" applyAlignment="1">
      <alignment horizontal="center" vertical="center"/>
    </xf>
    <xf numFmtId="180" fontId="12" fillId="9" borderId="44" xfId="3" applyNumberFormat="1" applyFont="1" applyFill="1" applyBorder="1" applyAlignment="1">
      <alignment horizontal="center" vertical="center"/>
    </xf>
    <xf numFmtId="180" fontId="12" fillId="9" borderId="49" xfId="3" applyNumberFormat="1" applyFont="1" applyFill="1" applyBorder="1" applyAlignment="1">
      <alignment horizontal="center" vertical="center"/>
    </xf>
    <xf numFmtId="0" fontId="12" fillId="7" borderId="61" xfId="0" applyFont="1" applyFill="1" applyBorder="1" applyAlignment="1">
      <alignment horizontal="center" vertical="center"/>
    </xf>
    <xf numFmtId="9" fontId="12" fillId="7" borderId="61" xfId="5" applyFont="1" applyFill="1" applyBorder="1" applyAlignment="1">
      <alignment horizontal="center" vertical="center"/>
    </xf>
    <xf numFmtId="176" fontId="12" fillId="7" borderId="61" xfId="3" applyNumberFormat="1" applyFont="1" applyFill="1" applyBorder="1">
      <alignment vertical="center"/>
    </xf>
    <xf numFmtId="180" fontId="12" fillId="7" borderId="61" xfId="5" applyNumberFormat="1" applyFont="1" applyFill="1" applyBorder="1">
      <alignment vertical="center"/>
    </xf>
    <xf numFmtId="9" fontId="12" fillId="7" borderId="62" xfId="5" applyFont="1" applyFill="1" applyBorder="1">
      <alignment vertical="center"/>
    </xf>
    <xf numFmtId="180" fontId="12" fillId="7" borderId="64" xfId="3" applyNumberFormat="1" applyFont="1" applyFill="1" applyBorder="1" applyAlignment="1">
      <alignment horizontal="center" vertical="center"/>
    </xf>
    <xf numFmtId="9" fontId="12" fillId="7" borderId="66" xfId="5" applyFont="1" applyFill="1" applyBorder="1">
      <alignment vertical="center"/>
    </xf>
    <xf numFmtId="176" fontId="12" fillId="7" borderId="65" xfId="3" applyNumberFormat="1" applyFont="1" applyFill="1" applyBorder="1">
      <alignment vertical="center"/>
    </xf>
    <xf numFmtId="180" fontId="12" fillId="7" borderId="65" xfId="5" applyNumberFormat="1" applyFont="1" applyFill="1" applyBorder="1">
      <alignment vertical="center"/>
    </xf>
    <xf numFmtId="180" fontId="12" fillId="7" borderId="67" xfId="3" applyNumberFormat="1" applyFont="1" applyFill="1" applyBorder="1" applyAlignment="1">
      <alignment horizontal="center" vertical="center"/>
    </xf>
    <xf numFmtId="176" fontId="12" fillId="7" borderId="68" xfId="3" applyNumberFormat="1" applyFont="1" applyFill="1" applyBorder="1">
      <alignment vertical="center"/>
    </xf>
    <xf numFmtId="180" fontId="12" fillId="7" borderId="42" xfId="5" applyNumberFormat="1" applyFont="1" applyFill="1" applyBorder="1">
      <alignment vertical="center"/>
    </xf>
    <xf numFmtId="180" fontId="12" fillId="2" borderId="70" xfId="3" applyNumberFormat="1" applyFont="1" applyFill="1" applyBorder="1">
      <alignment vertical="center"/>
    </xf>
    <xf numFmtId="180" fontId="12" fillId="2" borderId="71" xfId="3" applyNumberFormat="1" applyFont="1" applyFill="1" applyBorder="1">
      <alignment vertical="center"/>
    </xf>
    <xf numFmtId="176" fontId="12" fillId="9" borderId="54" xfId="3" applyNumberFormat="1" applyFont="1" applyFill="1" applyBorder="1">
      <alignment vertical="center"/>
    </xf>
    <xf numFmtId="176" fontId="12" fillId="9" borderId="55" xfId="3" applyNumberFormat="1" applyFont="1" applyFill="1" applyBorder="1">
      <alignment vertical="center"/>
    </xf>
    <xf numFmtId="176" fontId="12" fillId="9" borderId="56" xfId="3" applyNumberFormat="1" applyFont="1" applyFill="1" applyBorder="1">
      <alignment vertical="center"/>
    </xf>
    <xf numFmtId="176" fontId="12" fillId="9" borderId="57" xfId="3" applyNumberFormat="1" applyFont="1" applyFill="1" applyBorder="1">
      <alignment vertical="center"/>
    </xf>
    <xf numFmtId="180" fontId="12" fillId="0" borderId="56" xfId="3" applyNumberFormat="1" applyFont="1" applyBorder="1" applyAlignment="1">
      <alignment horizontal="center" vertical="center"/>
    </xf>
    <xf numFmtId="9" fontId="12" fillId="0" borderId="56" xfId="5" applyFont="1" applyBorder="1">
      <alignment vertical="center"/>
    </xf>
    <xf numFmtId="9" fontId="12" fillId="2" borderId="55" xfId="5" applyFont="1" applyFill="1" applyBorder="1">
      <alignment vertical="center"/>
    </xf>
    <xf numFmtId="180" fontId="12" fillId="2" borderId="55" xfId="3" applyNumberFormat="1" applyFont="1" applyFill="1" applyBorder="1" applyAlignment="1">
      <alignment horizontal="center" vertical="center"/>
    </xf>
    <xf numFmtId="181" fontId="12" fillId="0" borderId="37" xfId="3" applyNumberFormat="1" applyFont="1" applyBorder="1">
      <alignment vertical="center"/>
    </xf>
    <xf numFmtId="181" fontId="12" fillId="2" borderId="40" xfId="3" applyNumberFormat="1" applyFont="1" applyFill="1" applyBorder="1">
      <alignment vertical="center"/>
    </xf>
    <xf numFmtId="180" fontId="12" fillId="9" borderId="53" xfId="3" applyNumberFormat="1" applyFont="1" applyFill="1" applyBorder="1">
      <alignment vertical="center"/>
    </xf>
    <xf numFmtId="180" fontId="12" fillId="9" borderId="51" xfId="3" applyNumberFormat="1" applyFont="1" applyFill="1" applyBorder="1">
      <alignment vertical="center"/>
    </xf>
    <xf numFmtId="178" fontId="18" fillId="3" borderId="3" xfId="0" applyNumberFormat="1" applyFont="1" applyFill="1" applyBorder="1">
      <alignment vertical="center"/>
    </xf>
    <xf numFmtId="177" fontId="18" fillId="3" borderId="5" xfId="0" applyNumberFormat="1" applyFont="1" applyFill="1" applyBorder="1" applyAlignment="1">
      <alignment vertical="center" wrapText="1"/>
    </xf>
    <xf numFmtId="49" fontId="6" fillId="0" borderId="77" xfId="0" applyNumberFormat="1" applyFont="1" applyBorder="1" applyAlignment="1">
      <alignment horizontal="center" vertical="center"/>
    </xf>
    <xf numFmtId="49" fontId="6" fillId="0" borderId="78" xfId="0" applyNumberFormat="1" applyFont="1" applyBorder="1">
      <alignment vertical="center"/>
    </xf>
    <xf numFmtId="49" fontId="11" fillId="5" borderId="79" xfId="0" applyNumberFormat="1" applyFont="1" applyFill="1" applyBorder="1">
      <alignment vertical="center"/>
    </xf>
    <xf numFmtId="49" fontId="8" fillId="5" borderId="80" xfId="0" applyNumberFormat="1" applyFont="1" applyFill="1" applyBorder="1" applyAlignment="1">
      <alignment horizontal="left" vertical="center"/>
    </xf>
    <xf numFmtId="177" fontId="18" fillId="0" borderId="81" xfId="0" applyNumberFormat="1" applyFont="1" applyBorder="1" applyAlignment="1">
      <alignment horizontal="center" vertical="center" wrapText="1"/>
    </xf>
    <xf numFmtId="49" fontId="17" fillId="0" borderId="78" xfId="0" applyNumberFormat="1" applyFont="1" applyBorder="1">
      <alignment vertical="center"/>
    </xf>
    <xf numFmtId="178" fontId="18" fillId="3" borderId="84" xfId="0" applyNumberFormat="1" applyFont="1" applyFill="1" applyBorder="1">
      <alignment vertical="center"/>
    </xf>
    <xf numFmtId="49" fontId="17" fillId="3" borderId="80" xfId="0" applyNumberFormat="1" applyFont="1" applyFill="1" applyBorder="1">
      <alignment vertical="center"/>
    </xf>
    <xf numFmtId="49" fontId="14" fillId="6" borderId="26" xfId="0" applyNumberFormat="1" applyFont="1" applyFill="1" applyBorder="1" applyAlignment="1">
      <alignment horizontal="center" vertical="center"/>
    </xf>
    <xf numFmtId="49" fontId="6" fillId="3" borderId="72" xfId="0" applyNumberFormat="1" applyFont="1" applyFill="1" applyBorder="1" applyAlignment="1">
      <alignment vertical="center" wrapText="1"/>
    </xf>
    <xf numFmtId="49" fontId="6" fillId="3" borderId="89" xfId="0" applyNumberFormat="1" applyFont="1" applyFill="1" applyBorder="1" applyAlignment="1">
      <alignment vertical="top" wrapText="1"/>
    </xf>
    <xf numFmtId="49" fontId="6" fillId="3" borderId="91" xfId="0" applyNumberFormat="1" applyFont="1" applyFill="1" applyBorder="1" applyAlignment="1">
      <alignment vertical="top" wrapText="1"/>
    </xf>
    <xf numFmtId="0" fontId="15" fillId="0" borderId="0" xfId="0" applyFont="1" applyAlignment="1">
      <alignment vertical="center" wrapText="1"/>
    </xf>
    <xf numFmtId="49" fontId="6" fillId="3" borderId="45" xfId="0" applyNumberFormat="1" applyFont="1" applyFill="1" applyBorder="1" applyAlignment="1">
      <alignment horizontal="left" vertical="top" wrapText="1"/>
    </xf>
    <xf numFmtId="49" fontId="14" fillId="6" borderId="115" xfId="0" applyNumberFormat="1" applyFont="1" applyFill="1" applyBorder="1" applyAlignment="1">
      <alignment horizontal="center" vertical="center" wrapText="1"/>
    </xf>
    <xf numFmtId="49" fontId="14" fillId="6" borderId="116" xfId="0" applyNumberFormat="1" applyFont="1" applyFill="1" applyBorder="1" applyAlignment="1">
      <alignment horizontal="center" vertical="center" wrapText="1"/>
    </xf>
    <xf numFmtId="49" fontId="14" fillId="6" borderId="116" xfId="0" applyNumberFormat="1" applyFont="1" applyFill="1" applyBorder="1">
      <alignment vertical="center"/>
    </xf>
    <xf numFmtId="0" fontId="22" fillId="10" borderId="0" xfId="0" applyFont="1" applyFill="1">
      <alignment vertical="center"/>
    </xf>
    <xf numFmtId="0" fontId="12" fillId="10" borderId="0" xfId="0" applyFont="1" applyFill="1">
      <alignment vertical="center"/>
    </xf>
    <xf numFmtId="181" fontId="22" fillId="10" borderId="0" xfId="0" applyNumberFormat="1" applyFont="1" applyFill="1">
      <alignment vertical="center"/>
    </xf>
    <xf numFmtId="181" fontId="12" fillId="10" borderId="0" xfId="0" applyNumberFormat="1" applyFont="1" applyFill="1">
      <alignment vertical="center"/>
    </xf>
    <xf numFmtId="0" fontId="12" fillId="10" borderId="27" xfId="0" applyFont="1" applyFill="1" applyBorder="1">
      <alignment vertical="center"/>
    </xf>
    <xf numFmtId="0" fontId="12" fillId="10" borderId="27" xfId="0" applyFont="1" applyFill="1" applyBorder="1" applyAlignment="1">
      <alignment horizontal="left" vertical="center"/>
    </xf>
    <xf numFmtId="181" fontId="22" fillId="0" borderId="0" xfId="0" applyNumberFormat="1" applyFont="1">
      <alignment vertical="center"/>
    </xf>
    <xf numFmtId="181" fontId="12" fillId="0" borderId="0" xfId="0" applyNumberFormat="1" applyFont="1">
      <alignment vertical="center"/>
    </xf>
    <xf numFmtId="0" fontId="12" fillId="0" borderId="27" xfId="0" applyFont="1" applyBorder="1">
      <alignment vertical="center"/>
    </xf>
    <xf numFmtId="0" fontId="12" fillId="0" borderId="27" xfId="0" applyFont="1" applyBorder="1" applyAlignment="1">
      <alignment horizontal="left" vertical="center"/>
    </xf>
    <xf numFmtId="0" fontId="12" fillId="2" borderId="27" xfId="0" applyFont="1" applyFill="1" applyBorder="1">
      <alignment vertical="center"/>
    </xf>
    <xf numFmtId="0" fontId="12" fillId="2" borderId="27" xfId="0" applyFont="1" applyFill="1" applyBorder="1" applyAlignment="1">
      <alignment horizontal="left" vertical="center"/>
    </xf>
    <xf numFmtId="0" fontId="12" fillId="0" borderId="99" xfId="0" applyFont="1" applyBorder="1">
      <alignment vertical="center"/>
    </xf>
    <xf numFmtId="0" fontId="12" fillId="2" borderId="99" xfId="0" applyFont="1" applyFill="1" applyBorder="1">
      <alignment vertical="center"/>
    </xf>
    <xf numFmtId="0" fontId="24" fillId="8" borderId="29" xfId="0" applyFont="1" applyFill="1" applyBorder="1">
      <alignment vertical="center"/>
    </xf>
    <xf numFmtId="0" fontId="12" fillId="0" borderId="31" xfId="0" applyFont="1" applyBorder="1">
      <alignment vertical="center"/>
    </xf>
    <xf numFmtId="0" fontId="12" fillId="0" borderId="46" xfId="0" applyFont="1" applyBorder="1">
      <alignment vertical="center"/>
    </xf>
    <xf numFmtId="181" fontId="12" fillId="0" borderId="32" xfId="0" applyNumberFormat="1" applyFont="1" applyBorder="1">
      <alignment vertical="center"/>
    </xf>
    <xf numFmtId="0" fontId="12" fillId="2" borderId="33" xfId="0" applyFont="1" applyFill="1" applyBorder="1">
      <alignment vertical="center"/>
    </xf>
    <xf numFmtId="181" fontId="12" fillId="2" borderId="34" xfId="0" applyNumberFormat="1" applyFont="1" applyFill="1" applyBorder="1">
      <alignment vertical="center"/>
    </xf>
    <xf numFmtId="0" fontId="12" fillId="0" borderId="33" xfId="0" applyFont="1" applyBorder="1">
      <alignment vertical="center"/>
    </xf>
    <xf numFmtId="181" fontId="12" fillId="0" borderId="34" xfId="0" applyNumberFormat="1" applyFont="1" applyBorder="1">
      <alignment vertical="center"/>
    </xf>
    <xf numFmtId="0" fontId="12" fillId="2" borderId="33" xfId="0" applyFont="1" applyFill="1" applyBorder="1" applyAlignment="1">
      <alignment horizontal="left" vertical="center"/>
    </xf>
    <xf numFmtId="0" fontId="12" fillId="2" borderId="34" xfId="0" applyFont="1" applyFill="1" applyBorder="1" applyAlignment="1">
      <alignment horizontal="left" vertical="center"/>
    </xf>
    <xf numFmtId="0" fontId="12" fillId="0" borderId="33" xfId="0" applyFont="1" applyBorder="1" applyAlignment="1">
      <alignment horizontal="left" vertical="center"/>
    </xf>
    <xf numFmtId="0" fontId="12" fillId="0" borderId="34" xfId="0" applyFont="1" applyBorder="1" applyAlignment="1">
      <alignment horizontal="left" vertical="center"/>
    </xf>
    <xf numFmtId="0" fontId="12" fillId="0" borderId="58" xfId="0" applyFont="1" applyBorder="1" applyAlignment="1">
      <alignment horizontal="left" vertical="center"/>
    </xf>
    <xf numFmtId="0" fontId="12" fillId="0" borderId="59" xfId="0" applyFont="1" applyBorder="1" applyAlignment="1">
      <alignment horizontal="left" vertical="center"/>
    </xf>
    <xf numFmtId="0" fontId="12" fillId="0" borderId="60" xfId="0" applyFont="1" applyBorder="1" applyAlignment="1">
      <alignment horizontal="left" vertical="center"/>
    </xf>
    <xf numFmtId="0" fontId="12" fillId="10" borderId="99" xfId="0" applyFont="1" applyFill="1" applyBorder="1">
      <alignment vertical="center"/>
    </xf>
    <xf numFmtId="0" fontId="12" fillId="10" borderId="31" xfId="0" applyFont="1" applyFill="1" applyBorder="1">
      <alignment vertical="center"/>
    </xf>
    <xf numFmtId="0" fontId="12" fillId="10" borderId="46" xfId="0" applyFont="1" applyFill="1" applyBorder="1">
      <alignment vertical="center"/>
    </xf>
    <xf numFmtId="181" fontId="12" fillId="10" borderId="32" xfId="0" applyNumberFormat="1" applyFont="1" applyFill="1" applyBorder="1">
      <alignment vertical="center"/>
    </xf>
    <xf numFmtId="0" fontId="12" fillId="10" borderId="33" xfId="0" applyFont="1" applyFill="1" applyBorder="1">
      <alignment vertical="center"/>
    </xf>
    <xf numFmtId="181" fontId="12" fillId="10" borderId="34" xfId="0" applyNumberFormat="1" applyFont="1" applyFill="1" applyBorder="1">
      <alignment vertical="center"/>
    </xf>
    <xf numFmtId="0" fontId="12" fillId="10" borderId="33" xfId="0" applyFont="1" applyFill="1" applyBorder="1" applyAlignment="1">
      <alignment horizontal="left" vertical="center"/>
    </xf>
    <xf numFmtId="0" fontId="12" fillId="10" borderId="34" xfId="0" applyFont="1" applyFill="1" applyBorder="1" applyAlignment="1">
      <alignment horizontal="left" vertical="center"/>
    </xf>
    <xf numFmtId="0" fontId="12" fillId="10" borderId="58" xfId="0" applyFont="1" applyFill="1" applyBorder="1" applyAlignment="1">
      <alignment horizontal="left" vertical="center"/>
    </xf>
    <xf numFmtId="0" fontId="12" fillId="10" borderId="59" xfId="0" applyFont="1" applyFill="1" applyBorder="1" applyAlignment="1">
      <alignment horizontal="left" vertical="center"/>
    </xf>
    <xf numFmtId="0" fontId="12" fillId="10" borderId="60" xfId="0" applyFont="1" applyFill="1" applyBorder="1" applyAlignment="1">
      <alignment horizontal="left" vertical="center"/>
    </xf>
    <xf numFmtId="49" fontId="28" fillId="11" borderId="84" xfId="0" applyNumberFormat="1" applyFont="1" applyFill="1" applyBorder="1" applyAlignment="1">
      <alignment horizontal="left" vertical="center"/>
    </xf>
    <xf numFmtId="49" fontId="29" fillId="11" borderId="3" xfId="0" applyNumberFormat="1" applyFont="1" applyFill="1" applyBorder="1" applyAlignment="1">
      <alignment horizontal="left" vertical="center"/>
    </xf>
    <xf numFmtId="49" fontId="29" fillId="11" borderId="85" xfId="0" applyNumberFormat="1" applyFont="1" applyFill="1" applyBorder="1" applyAlignment="1">
      <alignment horizontal="left" vertical="center"/>
    </xf>
    <xf numFmtId="49" fontId="29" fillId="11" borderId="16" xfId="0" applyNumberFormat="1" applyFont="1" applyFill="1" applyBorder="1" applyAlignment="1">
      <alignment horizontal="left" vertical="center"/>
    </xf>
    <xf numFmtId="49" fontId="14" fillId="6" borderId="132" xfId="0" applyNumberFormat="1" applyFont="1" applyFill="1" applyBorder="1">
      <alignment vertical="center"/>
    </xf>
    <xf numFmtId="49" fontId="6" fillId="3" borderId="133" xfId="0" applyNumberFormat="1" applyFont="1" applyFill="1" applyBorder="1" applyAlignment="1">
      <alignment vertical="top" wrapText="1"/>
    </xf>
    <xf numFmtId="179" fontId="28" fillId="3" borderId="15" xfId="0" applyNumberFormat="1" applyFont="1" applyFill="1" applyBorder="1">
      <alignment vertical="center"/>
    </xf>
    <xf numFmtId="0" fontId="12" fillId="10" borderId="137" xfId="0" applyFont="1" applyFill="1" applyBorder="1">
      <alignment vertical="center"/>
    </xf>
    <xf numFmtId="0" fontId="12" fillId="10" borderId="29" xfId="0" applyFont="1" applyFill="1" applyBorder="1">
      <alignment vertical="center"/>
    </xf>
    <xf numFmtId="0" fontId="12" fillId="10" borderId="36" xfId="0" applyFont="1" applyFill="1" applyBorder="1">
      <alignment vertical="center"/>
    </xf>
    <xf numFmtId="49" fontId="10" fillId="4" borderId="124" xfId="0" applyNumberFormat="1" applyFont="1" applyFill="1" applyBorder="1" applyAlignment="1">
      <alignment horizontal="center" vertical="center"/>
    </xf>
    <xf numFmtId="49" fontId="10" fillId="4" borderId="96" xfId="0" applyNumberFormat="1" applyFont="1" applyFill="1" applyBorder="1" applyAlignment="1">
      <alignment horizontal="center" vertical="center"/>
    </xf>
    <xf numFmtId="49" fontId="10" fillId="4" borderId="125" xfId="0" applyNumberFormat="1" applyFont="1" applyFill="1" applyBorder="1" applyAlignment="1">
      <alignment horizontal="center" vertical="center"/>
    </xf>
    <xf numFmtId="49" fontId="10" fillId="4" borderId="10" xfId="0" applyNumberFormat="1" applyFont="1" applyFill="1" applyBorder="1" applyAlignment="1">
      <alignment horizontal="center" vertical="center"/>
    </xf>
    <xf numFmtId="49" fontId="10" fillId="4" borderId="11" xfId="0" applyNumberFormat="1" applyFont="1" applyFill="1" applyBorder="1" applyAlignment="1">
      <alignment horizontal="center" vertical="center"/>
    </xf>
    <xf numFmtId="49" fontId="6" fillId="0" borderId="126" xfId="0" applyNumberFormat="1" applyFont="1" applyBorder="1" applyAlignment="1">
      <alignment horizontal="left" vertical="center"/>
    </xf>
    <xf numFmtId="49" fontId="6" fillId="0" borderId="127" xfId="0" applyNumberFormat="1" applyFont="1" applyBorder="1" applyAlignment="1">
      <alignment horizontal="left" vertical="center"/>
    </xf>
    <xf numFmtId="49" fontId="6" fillId="0" borderId="128" xfId="0" applyNumberFormat="1" applyFont="1" applyBorder="1" applyAlignment="1">
      <alignment horizontal="left" vertical="center"/>
    </xf>
    <xf numFmtId="49" fontId="6" fillId="3" borderId="18" xfId="0" applyNumberFormat="1" applyFont="1" applyFill="1" applyBorder="1" applyAlignment="1">
      <alignment horizontal="left" vertical="center"/>
    </xf>
    <xf numFmtId="49" fontId="6" fillId="3" borderId="20" xfId="0" applyNumberFormat="1" applyFont="1" applyFill="1" applyBorder="1" applyAlignment="1">
      <alignment horizontal="left" vertical="center"/>
    </xf>
    <xf numFmtId="49" fontId="14" fillId="6" borderId="12" xfId="0" applyNumberFormat="1" applyFont="1" applyFill="1" applyBorder="1" applyAlignment="1">
      <alignment horizontal="center" vertical="center"/>
    </xf>
    <xf numFmtId="49" fontId="14" fillId="6" borderId="21" xfId="0" applyNumberFormat="1" applyFont="1" applyFill="1" applyBorder="1" applyAlignment="1">
      <alignment horizontal="center" vertical="center"/>
    </xf>
    <xf numFmtId="49" fontId="6" fillId="0" borderId="75" xfId="0" applyNumberFormat="1" applyFont="1" applyBorder="1" applyAlignment="1">
      <alignment horizontal="left" vertical="center" wrapText="1"/>
    </xf>
    <xf numFmtId="49" fontId="6" fillId="0" borderId="6" xfId="0" applyNumberFormat="1" applyFont="1" applyBorder="1" applyAlignment="1">
      <alignment horizontal="left" vertical="center"/>
    </xf>
    <xf numFmtId="49" fontId="6" fillId="0" borderId="76" xfId="0" applyNumberFormat="1" applyFont="1" applyBorder="1" applyAlignment="1">
      <alignment horizontal="left" vertical="center"/>
    </xf>
    <xf numFmtId="49" fontId="6" fillId="3" borderId="6" xfId="0" applyNumberFormat="1" applyFont="1" applyFill="1" applyBorder="1" applyAlignment="1">
      <alignment horizontal="left" vertical="center" wrapText="1"/>
    </xf>
    <xf numFmtId="49" fontId="6" fillId="3" borderId="13" xfId="0" applyNumberFormat="1" applyFont="1" applyFill="1" applyBorder="1" applyAlignment="1">
      <alignment horizontal="left" vertical="center" wrapText="1"/>
    </xf>
    <xf numFmtId="49" fontId="7" fillId="0" borderId="75" xfId="0" applyNumberFormat="1" applyFont="1" applyBorder="1" applyAlignment="1">
      <alignment horizontal="left" vertical="top" wrapText="1"/>
    </xf>
    <xf numFmtId="49" fontId="7" fillId="0" borderId="6" xfId="0" applyNumberFormat="1" applyFont="1" applyBorder="1" applyAlignment="1">
      <alignment horizontal="left" vertical="top" wrapText="1"/>
    </xf>
    <xf numFmtId="49" fontId="7" fillId="0" borderId="76" xfId="0" applyNumberFormat="1" applyFont="1" applyBorder="1" applyAlignment="1">
      <alignment horizontal="left" vertical="top" wrapText="1"/>
    </xf>
    <xf numFmtId="49" fontId="7" fillId="3" borderId="6" xfId="0" applyNumberFormat="1" applyFont="1" applyFill="1" applyBorder="1" applyAlignment="1">
      <alignment horizontal="left" vertical="top" wrapText="1"/>
    </xf>
    <xf numFmtId="49" fontId="7" fillId="3" borderId="13" xfId="0" applyNumberFormat="1" applyFont="1" applyFill="1" applyBorder="1" applyAlignment="1">
      <alignment horizontal="left" vertical="top" wrapText="1"/>
    </xf>
    <xf numFmtId="49" fontId="14" fillId="6" borderId="24" xfId="0" applyNumberFormat="1" applyFont="1" applyFill="1" applyBorder="1" applyAlignment="1">
      <alignment horizontal="center" vertical="center"/>
    </xf>
    <xf numFmtId="49" fontId="14" fillId="6" borderId="25" xfId="0" applyNumberFormat="1" applyFont="1" applyFill="1" applyBorder="1" applyAlignment="1">
      <alignment horizontal="center" vertical="center"/>
    </xf>
    <xf numFmtId="49" fontId="14" fillId="6" borderId="26" xfId="0" applyNumberFormat="1" applyFont="1" applyFill="1" applyBorder="1" applyAlignment="1">
      <alignment horizontal="center" vertical="center"/>
    </xf>
    <xf numFmtId="49" fontId="6" fillId="3" borderId="90" xfId="0" applyNumberFormat="1" applyFont="1" applyFill="1" applyBorder="1" applyAlignment="1">
      <alignment horizontal="left" vertical="top" wrapText="1"/>
    </xf>
    <xf numFmtId="49" fontId="11" fillId="5" borderId="82" xfId="0" applyNumberFormat="1" applyFont="1" applyFill="1" applyBorder="1" applyAlignment="1">
      <alignment horizontal="left" vertical="center"/>
    </xf>
    <xf numFmtId="49" fontId="11" fillId="5" borderId="23" xfId="0" applyNumberFormat="1" applyFont="1" applyFill="1" applyBorder="1" applyAlignment="1">
      <alignment horizontal="left" vertical="center"/>
    </xf>
    <xf numFmtId="49" fontId="11" fillId="5" borderId="83" xfId="0" applyNumberFormat="1" applyFont="1" applyFill="1" applyBorder="1" applyAlignment="1">
      <alignment horizontal="left" vertical="center"/>
    </xf>
    <xf numFmtId="49" fontId="14" fillId="6" borderId="12" xfId="0" applyNumberFormat="1" applyFont="1" applyFill="1" applyBorder="1" applyAlignment="1">
      <alignment horizontal="center" vertical="center" wrapText="1"/>
    </xf>
    <xf numFmtId="49" fontId="11" fillId="5" borderId="79" xfId="0" applyNumberFormat="1" applyFont="1" applyFill="1" applyBorder="1" applyAlignment="1">
      <alignment horizontal="left" vertical="center"/>
    </xf>
    <xf numFmtId="49" fontId="11" fillId="5" borderId="2" xfId="0" applyNumberFormat="1" applyFont="1" applyFill="1" applyBorder="1" applyAlignment="1">
      <alignment horizontal="left" vertical="center"/>
    </xf>
    <xf numFmtId="49" fontId="11" fillId="5" borderId="80" xfId="0" applyNumberFormat="1" applyFont="1" applyFill="1" applyBorder="1" applyAlignment="1">
      <alignment horizontal="left" vertical="center"/>
    </xf>
    <xf numFmtId="49" fontId="11" fillId="5" borderId="3" xfId="0" applyNumberFormat="1" applyFont="1" applyFill="1" applyBorder="1" applyAlignment="1">
      <alignment horizontal="left" vertical="center"/>
    </xf>
    <xf numFmtId="49" fontId="11" fillId="5" borderId="16" xfId="0" applyNumberFormat="1" applyFont="1" applyFill="1" applyBorder="1" applyAlignment="1">
      <alignment horizontal="left" vertical="center"/>
    </xf>
    <xf numFmtId="49" fontId="7" fillId="0" borderId="129" xfId="0" applyNumberFormat="1" applyFont="1" applyBorder="1" applyAlignment="1">
      <alignment horizontal="left" vertical="top" wrapText="1"/>
    </xf>
    <xf numFmtId="49" fontId="7" fillId="0" borderId="130" xfId="0" applyNumberFormat="1" applyFont="1" applyBorder="1" applyAlignment="1">
      <alignment horizontal="left" vertical="top" wrapText="1"/>
    </xf>
    <xf numFmtId="49" fontId="7" fillId="0" borderId="131" xfId="0" applyNumberFormat="1" applyFont="1" applyBorder="1" applyAlignment="1">
      <alignment horizontal="left" vertical="top" wrapText="1"/>
    </xf>
    <xf numFmtId="49" fontId="7" fillId="3" borderId="134" xfId="0" applyNumberFormat="1" applyFont="1" applyFill="1" applyBorder="1" applyAlignment="1">
      <alignment horizontal="left" vertical="top" wrapText="1"/>
    </xf>
    <xf numFmtId="49" fontId="7" fillId="3" borderId="135" xfId="0" applyNumberFormat="1" applyFont="1" applyFill="1" applyBorder="1" applyAlignment="1">
      <alignment horizontal="left" vertical="top" wrapText="1"/>
    </xf>
    <xf numFmtId="49" fontId="7" fillId="3" borderId="136" xfId="0" applyNumberFormat="1" applyFont="1" applyFill="1" applyBorder="1" applyAlignment="1">
      <alignment horizontal="left" vertical="top" wrapText="1"/>
    </xf>
    <xf numFmtId="49" fontId="6" fillId="3" borderId="7" xfId="0" applyNumberFormat="1" applyFont="1" applyFill="1" applyBorder="1" applyAlignment="1">
      <alignment vertical="top" wrapText="1"/>
    </xf>
    <xf numFmtId="49" fontId="6" fillId="0" borderId="77" xfId="0" applyNumberFormat="1" applyFont="1" applyBorder="1" applyAlignment="1">
      <alignment horizontal="left" vertical="center"/>
    </xf>
    <xf numFmtId="49" fontId="6" fillId="0" borderId="1" xfId="0" applyNumberFormat="1" applyFont="1" applyBorder="1" applyAlignment="1">
      <alignment horizontal="left" vertical="center"/>
    </xf>
    <xf numFmtId="49" fontId="6" fillId="3" borderId="5" xfId="0" applyNumberFormat="1" applyFont="1" applyFill="1" applyBorder="1" applyAlignment="1">
      <alignment horizontal="left" vertical="center"/>
    </xf>
    <xf numFmtId="49" fontId="6" fillId="3" borderId="4" xfId="0" applyNumberFormat="1" applyFont="1" applyFill="1" applyBorder="1" applyAlignment="1">
      <alignment horizontal="left" vertical="center"/>
    </xf>
    <xf numFmtId="49" fontId="11" fillId="5" borderId="73" xfId="0" applyNumberFormat="1" applyFont="1" applyFill="1" applyBorder="1" applyAlignment="1">
      <alignment horizontal="left" vertical="center"/>
    </xf>
    <xf numFmtId="49" fontId="11" fillId="5" borderId="35" xfId="0" applyNumberFormat="1" applyFont="1" applyFill="1" applyBorder="1" applyAlignment="1">
      <alignment horizontal="left" vertical="center"/>
    </xf>
    <xf numFmtId="0" fontId="22" fillId="0" borderId="0" xfId="0" applyFont="1" applyAlignment="1">
      <alignment horizontal="left" vertical="center"/>
    </xf>
    <xf numFmtId="0" fontId="12" fillId="0" borderId="0" xfId="0" applyFont="1" applyAlignment="1">
      <alignment horizontal="left" vertical="center"/>
    </xf>
    <xf numFmtId="0" fontId="21" fillId="4" borderId="119" xfId="0" applyFont="1" applyFill="1" applyBorder="1" applyAlignment="1">
      <alignment horizontal="center" vertical="center"/>
    </xf>
    <xf numFmtId="0" fontId="21" fillId="4" borderId="120" xfId="0" applyFont="1" applyFill="1" applyBorder="1" applyAlignment="1">
      <alignment horizontal="center" vertical="center"/>
    </xf>
    <xf numFmtId="0" fontId="21" fillId="4" borderId="121" xfId="0" applyFont="1" applyFill="1" applyBorder="1" applyAlignment="1">
      <alignment horizontal="center" vertical="center"/>
    </xf>
    <xf numFmtId="0" fontId="21" fillId="4" borderId="99" xfId="0" applyFont="1" applyFill="1" applyBorder="1" applyAlignment="1">
      <alignment horizontal="center" vertical="center"/>
    </xf>
    <xf numFmtId="0" fontId="21" fillId="4" borderId="100" xfId="0" applyFont="1" applyFill="1" applyBorder="1" applyAlignment="1">
      <alignment horizontal="center" vertical="center"/>
    </xf>
    <xf numFmtId="0" fontId="21" fillId="4" borderId="30" xfId="0" applyFont="1" applyFill="1" applyBorder="1" applyAlignment="1">
      <alignment horizontal="center" vertical="center"/>
    </xf>
    <xf numFmtId="0" fontId="19" fillId="3" borderId="122" xfId="0" applyFont="1" applyFill="1" applyBorder="1" applyAlignment="1">
      <alignment horizontal="left" vertical="top" wrapText="1"/>
    </xf>
    <xf numFmtId="0" fontId="19" fillId="3" borderId="96" xfId="0" applyFont="1" applyFill="1" applyBorder="1" applyAlignment="1">
      <alignment horizontal="left" vertical="top" wrapText="1"/>
    </xf>
    <xf numFmtId="0" fontId="19" fillId="3" borderId="98" xfId="0" applyFont="1" applyFill="1" applyBorder="1" applyAlignment="1">
      <alignment horizontal="left" vertical="top" wrapText="1"/>
    </xf>
    <xf numFmtId="0" fontId="19" fillId="3" borderId="95" xfId="0" applyFont="1" applyFill="1" applyBorder="1" applyAlignment="1">
      <alignment horizontal="left" vertical="top" wrapText="1"/>
    </xf>
    <xf numFmtId="0" fontId="19" fillId="3" borderId="0" xfId="0" applyFont="1" applyFill="1" applyAlignment="1">
      <alignment horizontal="left" vertical="top" wrapText="1"/>
    </xf>
    <xf numFmtId="0" fontId="19" fillId="3" borderId="74" xfId="0" applyFont="1" applyFill="1" applyBorder="1" applyAlignment="1">
      <alignment horizontal="left" vertical="top" wrapText="1"/>
    </xf>
    <xf numFmtId="0" fontId="19" fillId="3" borderId="123" xfId="0" applyFont="1" applyFill="1" applyBorder="1" applyAlignment="1">
      <alignment horizontal="left" vertical="top" wrapText="1"/>
    </xf>
    <xf numFmtId="0" fontId="19" fillId="3" borderId="117" xfId="0" applyFont="1" applyFill="1" applyBorder="1" applyAlignment="1">
      <alignment horizontal="left" vertical="top" wrapText="1"/>
    </xf>
    <xf numFmtId="0" fontId="19" fillId="3" borderId="118" xfId="0" applyFont="1" applyFill="1" applyBorder="1" applyAlignment="1">
      <alignment horizontal="left" vertical="top" wrapText="1"/>
    </xf>
    <xf numFmtId="0" fontId="19" fillId="0" borderId="92" xfId="0" applyFont="1" applyBorder="1" applyAlignment="1">
      <alignment horizontal="left" vertical="top" wrapText="1"/>
    </xf>
    <xf numFmtId="0" fontId="19" fillId="0" borderId="93" xfId="0" applyFont="1" applyBorder="1" applyAlignment="1">
      <alignment horizontal="left" vertical="top" wrapText="1"/>
    </xf>
    <xf numFmtId="0" fontId="19" fillId="0" borderId="94" xfId="0" applyFont="1" applyBorder="1" applyAlignment="1">
      <alignment horizontal="left" vertical="top" wrapText="1"/>
    </xf>
    <xf numFmtId="0" fontId="19" fillId="0" borderId="95" xfId="0" applyFont="1" applyBorder="1" applyAlignment="1">
      <alignment horizontal="left" vertical="top" wrapText="1"/>
    </xf>
    <xf numFmtId="0" fontId="19" fillId="0" borderId="0" xfId="0" applyFont="1" applyAlignment="1">
      <alignment horizontal="left" vertical="top" wrapText="1"/>
    </xf>
    <xf numFmtId="0" fontId="19" fillId="0" borderId="45" xfId="0" applyFont="1" applyBorder="1" applyAlignment="1">
      <alignment horizontal="left" vertical="top" wrapText="1"/>
    </xf>
    <xf numFmtId="0" fontId="19" fillId="0" borderId="86" xfId="0" applyFont="1" applyBorder="1" applyAlignment="1">
      <alignment horizontal="left" vertical="top" wrapText="1"/>
    </xf>
    <xf numFmtId="0" fontId="19" fillId="0" borderId="87" xfId="0" applyFont="1" applyBorder="1" applyAlignment="1">
      <alignment horizontal="left" vertical="top" wrapText="1"/>
    </xf>
    <xf numFmtId="0" fontId="19" fillId="0" borderId="88" xfId="0" applyFont="1" applyBorder="1" applyAlignment="1">
      <alignment horizontal="left" vertical="top" wrapText="1"/>
    </xf>
    <xf numFmtId="0" fontId="25" fillId="0" borderId="45" xfId="0" applyFont="1" applyBorder="1" applyAlignment="1">
      <alignment horizontal="center" vertical="center"/>
    </xf>
    <xf numFmtId="180" fontId="12" fillId="9" borderId="33" xfId="3" applyNumberFormat="1" applyFont="1" applyFill="1" applyBorder="1" applyAlignment="1">
      <alignment horizontal="right" vertical="center"/>
    </xf>
    <xf numFmtId="180" fontId="12" fillId="9" borderId="27" xfId="3" applyNumberFormat="1" applyFont="1" applyFill="1" applyBorder="1" applyAlignment="1">
      <alignment horizontal="left" vertical="center" wrapText="1"/>
    </xf>
    <xf numFmtId="180" fontId="26" fillId="9" borderId="34" xfId="7" applyNumberFormat="1" applyFill="1" applyBorder="1" applyAlignment="1">
      <alignment horizontal="left" vertical="center"/>
    </xf>
    <xf numFmtId="180" fontId="12" fillId="9" borderId="34" xfId="3" applyNumberFormat="1" applyFont="1" applyFill="1" applyBorder="1" applyAlignment="1">
      <alignment horizontal="left" vertical="center"/>
    </xf>
    <xf numFmtId="180" fontId="12" fillId="9" borderId="58" xfId="3" applyNumberFormat="1" applyFont="1" applyFill="1" applyBorder="1" applyAlignment="1">
      <alignment horizontal="right" vertical="center"/>
    </xf>
    <xf numFmtId="180" fontId="12" fillId="9" borderId="59" xfId="3" applyNumberFormat="1" applyFont="1" applyFill="1" applyBorder="1" applyAlignment="1">
      <alignment horizontal="left" vertical="center" wrapText="1"/>
    </xf>
    <xf numFmtId="180" fontId="12" fillId="9" borderId="60" xfId="3" applyNumberFormat="1" applyFont="1" applyFill="1" applyBorder="1" applyAlignment="1">
      <alignment horizontal="left" vertical="center"/>
    </xf>
    <xf numFmtId="0" fontId="19" fillId="0" borderId="31" xfId="0" applyFont="1" applyBorder="1" applyAlignment="1">
      <alignment horizontal="left" vertical="top" wrapText="1"/>
    </xf>
    <xf numFmtId="0" fontId="19" fillId="0" borderId="46" xfId="0" applyFont="1" applyBorder="1" applyAlignment="1">
      <alignment horizontal="left" vertical="top" wrapText="1"/>
    </xf>
    <xf numFmtId="0" fontId="19" fillId="0" borderId="32" xfId="0" applyFont="1" applyBorder="1" applyAlignment="1">
      <alignment horizontal="left" vertical="top" wrapText="1"/>
    </xf>
    <xf numFmtId="0" fontId="19" fillId="0" borderId="33" xfId="0" applyFont="1" applyBorder="1" applyAlignment="1">
      <alignment horizontal="left" vertical="top" wrapText="1"/>
    </xf>
    <xf numFmtId="0" fontId="19" fillId="0" borderId="27" xfId="0" applyFont="1" applyBorder="1" applyAlignment="1">
      <alignment horizontal="left" vertical="top" wrapText="1"/>
    </xf>
    <xf numFmtId="0" fontId="19" fillId="0" borderId="34" xfId="0" applyFont="1" applyBorder="1" applyAlignment="1">
      <alignment horizontal="left" vertical="top" wrapText="1"/>
    </xf>
    <xf numFmtId="0" fontId="19" fillId="0" borderId="58" xfId="0" applyFont="1" applyBorder="1" applyAlignment="1">
      <alignment horizontal="left" vertical="top" wrapText="1"/>
    </xf>
    <xf numFmtId="0" fontId="19" fillId="0" borderId="59" xfId="0" applyFont="1" applyBorder="1" applyAlignment="1">
      <alignment horizontal="left" vertical="top" wrapText="1"/>
    </xf>
    <xf numFmtId="0" fontId="19" fillId="0" borderId="60" xfId="0" applyFont="1" applyBorder="1" applyAlignment="1">
      <alignment horizontal="left" vertical="top" wrapText="1"/>
    </xf>
    <xf numFmtId="0" fontId="19" fillId="3" borderId="30" xfId="0" applyFont="1" applyFill="1" applyBorder="1" applyAlignment="1">
      <alignment horizontal="left" vertical="top" wrapText="1"/>
    </xf>
    <xf numFmtId="0" fontId="19" fillId="3" borderId="27" xfId="0" applyFont="1" applyFill="1" applyBorder="1" applyAlignment="1">
      <alignment horizontal="left" vertical="top" wrapText="1"/>
    </xf>
    <xf numFmtId="180" fontId="12" fillId="9" borderId="52" xfId="3" applyNumberFormat="1" applyFont="1" applyFill="1" applyBorder="1" applyAlignment="1">
      <alignment horizontal="right" vertical="center"/>
    </xf>
    <xf numFmtId="180" fontId="12" fillId="9" borderId="53" xfId="3" applyNumberFormat="1" applyFont="1" applyFill="1" applyBorder="1" applyAlignment="1">
      <alignment horizontal="right" vertical="center"/>
    </xf>
    <xf numFmtId="180" fontId="26" fillId="9" borderId="50" xfId="7" applyNumberFormat="1" applyFill="1" applyBorder="1" applyAlignment="1">
      <alignment horizontal="left" vertical="center"/>
    </xf>
    <xf numFmtId="180" fontId="26" fillId="9" borderId="51" xfId="7" applyNumberFormat="1" applyFill="1" applyBorder="1" applyAlignment="1">
      <alignment horizontal="left" vertical="center"/>
    </xf>
    <xf numFmtId="0" fontId="0" fillId="0" borderId="51" xfId="0" applyBorder="1" applyAlignment="1">
      <alignment horizontal="left" vertical="center"/>
    </xf>
    <xf numFmtId="0" fontId="0" fillId="0" borderId="53" xfId="0" applyBorder="1" applyAlignment="1">
      <alignment horizontal="right" vertical="center"/>
    </xf>
    <xf numFmtId="180" fontId="12" fillId="9" borderId="29" xfId="3" applyNumberFormat="1" applyFont="1" applyFill="1" applyBorder="1" applyAlignment="1">
      <alignment horizontal="left" vertical="center" wrapText="1"/>
    </xf>
    <xf numFmtId="180" fontId="12" fillId="9" borderId="28" xfId="3" applyNumberFormat="1" applyFont="1" applyFill="1" applyBorder="1" applyAlignment="1">
      <alignment horizontal="left" vertical="center" wrapText="1"/>
    </xf>
    <xf numFmtId="180" fontId="27" fillId="9" borderId="34" xfId="7" applyNumberFormat="1" applyFont="1" applyFill="1" applyBorder="1" applyAlignment="1">
      <alignment horizontal="center" vertical="center"/>
    </xf>
    <xf numFmtId="180" fontId="12" fillId="9" borderId="34" xfId="3" applyNumberFormat="1" applyFont="1" applyFill="1" applyBorder="1" applyAlignment="1">
      <alignment horizontal="center" vertical="center"/>
    </xf>
    <xf numFmtId="0" fontId="25" fillId="0" borderId="0" xfId="0" applyFont="1" applyAlignment="1">
      <alignment horizontal="center" vertical="center"/>
    </xf>
    <xf numFmtId="180" fontId="12" fillId="9" borderId="31" xfId="3" applyNumberFormat="1" applyFont="1" applyFill="1" applyBorder="1" applyAlignment="1">
      <alignment horizontal="right" vertical="center"/>
    </xf>
    <xf numFmtId="180" fontId="12" fillId="9" borderId="46" xfId="3" applyNumberFormat="1" applyFont="1" applyFill="1" applyBorder="1" applyAlignment="1">
      <alignment horizontal="left" vertical="center" wrapText="1"/>
    </xf>
    <xf numFmtId="180" fontId="26" fillId="9" borderId="32" xfId="7" applyNumberFormat="1" applyFill="1" applyBorder="1" applyAlignment="1">
      <alignment horizontal="left" vertical="center"/>
    </xf>
    <xf numFmtId="0" fontId="21" fillId="4" borderId="29" xfId="0" applyFont="1" applyFill="1" applyBorder="1" applyAlignment="1">
      <alignment horizontal="center" vertical="center" wrapText="1"/>
    </xf>
    <xf numFmtId="0" fontId="21" fillId="4" borderId="36" xfId="0" applyFont="1" applyFill="1" applyBorder="1" applyAlignment="1">
      <alignment horizontal="center" vertical="center" wrapText="1"/>
    </xf>
    <xf numFmtId="0" fontId="21" fillId="4" borderId="27" xfId="0" applyFont="1" applyFill="1" applyBorder="1" applyAlignment="1">
      <alignment horizontal="center" vertical="center"/>
    </xf>
    <xf numFmtId="0" fontId="21" fillId="4" borderId="29" xfId="0" applyFont="1" applyFill="1" applyBorder="1" applyAlignment="1">
      <alignment horizontal="center" vertical="center"/>
    </xf>
    <xf numFmtId="0" fontId="21" fillId="4" borderId="36" xfId="0" applyFont="1" applyFill="1" applyBorder="1" applyAlignment="1">
      <alignment horizontal="center" vertical="center"/>
    </xf>
    <xf numFmtId="0" fontId="21" fillId="4" borderId="28" xfId="0" applyFont="1" applyFill="1" applyBorder="1" applyAlignment="1">
      <alignment horizontal="center" vertical="center"/>
    </xf>
    <xf numFmtId="0" fontId="12" fillId="7" borderId="63" xfId="0" applyFont="1" applyFill="1" applyBorder="1" applyAlignment="1">
      <alignment horizontal="center" vertical="center"/>
    </xf>
    <xf numFmtId="0" fontId="12" fillId="7" borderId="69" xfId="0" applyFont="1" applyFill="1" applyBorder="1" applyAlignment="1">
      <alignment horizontal="center" vertical="center"/>
    </xf>
    <xf numFmtId="180" fontId="12" fillId="0" borderId="33" xfId="3" applyNumberFormat="1" applyFont="1" applyBorder="1" applyAlignment="1">
      <alignment horizontal="right" vertical="center"/>
    </xf>
    <xf numFmtId="180" fontId="12" fillId="0" borderId="27" xfId="3" applyNumberFormat="1" applyFont="1" applyBorder="1" applyAlignment="1">
      <alignment horizontal="left" vertical="center" wrapText="1"/>
    </xf>
    <xf numFmtId="180" fontId="26" fillId="0" borderId="34" xfId="7" applyNumberFormat="1" applyBorder="1" applyAlignment="1">
      <alignment horizontal="left" vertical="center"/>
    </xf>
    <xf numFmtId="180" fontId="12" fillId="0" borderId="34" xfId="3" applyNumberFormat="1" applyFont="1" applyBorder="1" applyAlignment="1">
      <alignment horizontal="left" vertical="center"/>
    </xf>
    <xf numFmtId="180" fontId="12" fillId="2" borderId="33" xfId="3" applyNumberFormat="1" applyFont="1" applyFill="1" applyBorder="1" applyAlignment="1">
      <alignment horizontal="right" vertical="center"/>
    </xf>
    <xf numFmtId="180" fontId="12" fillId="2" borderId="58" xfId="3" applyNumberFormat="1" applyFont="1" applyFill="1" applyBorder="1" applyAlignment="1">
      <alignment horizontal="right" vertical="center"/>
    </xf>
    <xf numFmtId="180" fontId="12" fillId="2" borderId="27" xfId="3" applyNumberFormat="1" applyFont="1" applyFill="1" applyBorder="1" applyAlignment="1">
      <alignment horizontal="left" vertical="center" wrapText="1"/>
    </xf>
    <xf numFmtId="180" fontId="12" fillId="2" borderId="59" xfId="3" applyNumberFormat="1" applyFont="1" applyFill="1" applyBorder="1" applyAlignment="1">
      <alignment horizontal="left" vertical="center" wrapText="1"/>
    </xf>
    <xf numFmtId="180" fontId="26" fillId="2" borderId="34" xfId="7" applyNumberFormat="1" applyFill="1" applyBorder="1" applyAlignment="1">
      <alignment horizontal="left" vertical="center"/>
    </xf>
    <xf numFmtId="180" fontId="12" fillId="2" borderId="60" xfId="3" applyNumberFormat="1" applyFont="1" applyFill="1" applyBorder="1" applyAlignment="1">
      <alignment horizontal="left" vertical="center"/>
    </xf>
    <xf numFmtId="180" fontId="12" fillId="2" borderId="34" xfId="3" applyNumberFormat="1" applyFont="1" applyFill="1" applyBorder="1" applyAlignment="1">
      <alignment horizontal="left" vertical="center"/>
    </xf>
    <xf numFmtId="180" fontId="12" fillId="0" borderId="31" xfId="3" applyNumberFormat="1" applyFont="1" applyBorder="1" applyAlignment="1">
      <alignment horizontal="right" vertical="center"/>
    </xf>
    <xf numFmtId="180" fontId="12" fillId="0" borderId="46" xfId="3" applyNumberFormat="1" applyFont="1" applyBorder="1" applyAlignment="1">
      <alignment horizontal="left" vertical="center" wrapText="1"/>
    </xf>
    <xf numFmtId="180" fontId="26" fillId="0" borderId="32" xfId="7" applyNumberFormat="1" applyBorder="1" applyAlignment="1">
      <alignment horizontal="left" vertical="center"/>
    </xf>
    <xf numFmtId="0" fontId="22" fillId="10" borderId="0" xfId="0" applyFont="1" applyFill="1" applyAlignment="1">
      <alignment horizontal="left" vertical="center"/>
    </xf>
    <xf numFmtId="0" fontId="12" fillId="10" borderId="0" xfId="0" applyFont="1" applyFill="1" applyAlignment="1">
      <alignment horizontal="left" vertical="center"/>
    </xf>
    <xf numFmtId="0" fontId="12" fillId="3" borderId="109" xfId="0" applyFont="1" applyFill="1" applyBorder="1" applyAlignment="1">
      <alignment horizontal="left" vertical="top" wrapText="1"/>
    </xf>
    <xf numFmtId="0" fontId="12" fillId="3" borderId="107" xfId="0" applyFont="1" applyFill="1" applyBorder="1" applyAlignment="1">
      <alignment horizontal="left" vertical="top" wrapText="1"/>
    </xf>
    <xf numFmtId="0" fontId="12" fillId="3" borderId="113" xfId="0" applyFont="1" applyFill="1" applyBorder="1" applyAlignment="1">
      <alignment horizontal="left" vertical="top" wrapText="1"/>
    </xf>
    <xf numFmtId="0" fontId="12" fillId="3" borderId="114" xfId="0" applyFont="1" applyFill="1" applyBorder="1" applyAlignment="1">
      <alignment horizontal="left" vertical="top" wrapText="1"/>
    </xf>
    <xf numFmtId="0" fontId="12" fillId="0" borderId="106" xfId="0" applyFont="1" applyBorder="1" applyAlignment="1">
      <alignment horizontal="left" vertical="top" wrapText="1"/>
    </xf>
    <xf numFmtId="0" fontId="12" fillId="0" borderId="107" xfId="0" applyFont="1" applyBorder="1" applyAlignment="1">
      <alignment horizontal="left" vertical="top" wrapText="1"/>
    </xf>
    <xf numFmtId="0" fontId="12" fillId="0" borderId="108" xfId="0" applyFont="1" applyBorder="1" applyAlignment="1">
      <alignment horizontal="left" vertical="top" wrapText="1"/>
    </xf>
    <xf numFmtId="0" fontId="12" fillId="0" borderId="110" xfId="0" applyFont="1" applyBorder="1" applyAlignment="1">
      <alignment horizontal="left" vertical="top" wrapText="1"/>
    </xf>
    <xf numFmtId="0" fontId="12" fillId="0" borderId="111" xfId="0" applyFont="1" applyBorder="1" applyAlignment="1">
      <alignment horizontal="left" vertical="top" wrapText="1"/>
    </xf>
    <xf numFmtId="0" fontId="12" fillId="0" borderId="112" xfId="0" applyFont="1" applyBorder="1" applyAlignment="1">
      <alignment horizontal="left" vertical="top" wrapText="1"/>
    </xf>
    <xf numFmtId="0" fontId="21" fillId="4" borderId="97" xfId="0" applyFont="1" applyFill="1" applyBorder="1" applyAlignment="1">
      <alignment horizontal="center" vertical="center"/>
    </xf>
    <xf numFmtId="0" fontId="21" fillId="4" borderId="96" xfId="0" applyFont="1" applyFill="1" applyBorder="1" applyAlignment="1">
      <alignment horizontal="center" vertical="center"/>
    </xf>
    <xf numFmtId="0" fontId="21" fillId="4" borderId="98" xfId="0" applyFont="1" applyFill="1" applyBorder="1" applyAlignment="1">
      <alignment horizontal="center" vertical="center"/>
    </xf>
    <xf numFmtId="0" fontId="12" fillId="3" borderId="104" xfId="0" applyFont="1" applyFill="1" applyBorder="1" applyAlignment="1">
      <alignment horizontal="left" vertical="top" wrapText="1"/>
    </xf>
    <xf numFmtId="0" fontId="12" fillId="3" borderId="105" xfId="0" applyFont="1" applyFill="1" applyBorder="1" applyAlignment="1">
      <alignment horizontal="left" vertical="top" wrapText="1"/>
    </xf>
    <xf numFmtId="0" fontId="12" fillId="0" borderId="101" xfId="0" applyFont="1" applyBorder="1" applyAlignment="1">
      <alignment horizontal="left" vertical="top" wrapText="1"/>
    </xf>
    <xf numFmtId="0" fontId="12" fillId="0" borderId="102" xfId="0" applyFont="1" applyBorder="1" applyAlignment="1">
      <alignment horizontal="left" vertical="top"/>
    </xf>
    <xf numFmtId="0" fontId="12" fillId="0" borderId="103" xfId="0" applyFont="1" applyBorder="1" applyAlignment="1">
      <alignment horizontal="left" vertical="top"/>
    </xf>
    <xf numFmtId="0" fontId="12" fillId="0" borderId="106" xfId="0" applyFont="1" applyBorder="1" applyAlignment="1">
      <alignment horizontal="left" vertical="top"/>
    </xf>
    <xf numFmtId="0" fontId="12" fillId="0" borderId="107" xfId="0" applyFont="1" applyBorder="1" applyAlignment="1">
      <alignment horizontal="left" vertical="top"/>
    </xf>
    <xf numFmtId="0" fontId="12" fillId="0" borderId="108" xfId="0" applyFont="1" applyBorder="1" applyAlignment="1">
      <alignment horizontal="left" vertical="top"/>
    </xf>
  </cellXfs>
  <cellStyles count="13">
    <cellStyle name="パーセント" xfId="5" builtinId="5"/>
    <cellStyle name="ハイパーリンク" xfId="7" builtinId="8"/>
    <cellStyle name="桁区切り" xfId="4" builtinId="6"/>
    <cellStyle name="桁区切り 2" xfId="3" xr:uid="{00000000-0005-0000-0000-000003000000}"/>
    <cellStyle name="標準" xfId="0" builtinId="0"/>
    <cellStyle name="標準 2" xfId="1" xr:uid="{00000000-0005-0000-0000-000005000000}"/>
    <cellStyle name="標準 2 2" xfId="6" xr:uid="{00000000-0005-0000-0000-000006000000}"/>
    <cellStyle name="標準 2 3" xfId="10" xr:uid="{00000000-0005-0000-0000-000007000000}"/>
    <cellStyle name="標準 2 4" xfId="11" xr:uid="{00000000-0005-0000-0000-000008000000}"/>
    <cellStyle name="標準 3" xfId="2" xr:uid="{00000000-0005-0000-0000-000009000000}"/>
    <cellStyle name="標準 3 2" xfId="9" xr:uid="{00000000-0005-0000-0000-00000A000000}"/>
    <cellStyle name="標準 3 3" xfId="12" xr:uid="{00000000-0005-0000-0000-00000B000000}"/>
    <cellStyle name="標準 4" xfId="8"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3048000</xdr:colOff>
      <xdr:row>0</xdr:row>
      <xdr:rowOff>84667</xdr:rowOff>
    </xdr:from>
    <xdr:to>
      <xdr:col>6</xdr:col>
      <xdr:colOff>3894667</xdr:colOff>
      <xdr:row>1</xdr:row>
      <xdr:rowOff>296333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451417" y="84667"/>
          <a:ext cx="846667" cy="35983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t>別添１</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5"/>
  <sheetViews>
    <sheetView tabSelected="1" view="pageBreakPreview" zoomScale="90" zoomScaleNormal="70" zoomScaleSheetLayoutView="90" workbookViewId="0">
      <selection activeCell="B3" sqref="B3"/>
    </sheetView>
  </sheetViews>
  <sheetFormatPr defaultColWidth="8.85546875" defaultRowHeight="20.25" customHeight="1"/>
  <cols>
    <col min="1" max="1" width="2.42578125" style="7" customWidth="1"/>
    <col min="2" max="2" width="16.7109375" style="7" bestFit="1" customWidth="1"/>
    <col min="3" max="3" width="63" style="8" customWidth="1"/>
    <col min="4" max="4" width="6.140625" style="7" customWidth="1"/>
    <col min="5" max="5" width="61.5703125" style="7" customWidth="1"/>
    <col min="6" max="6" width="6.140625" style="7" customWidth="1"/>
    <col min="7" max="7" width="61.5703125" style="7" customWidth="1"/>
    <col min="8" max="8" width="6.140625" style="7" customWidth="1"/>
    <col min="9" max="9" width="55.85546875" style="7" customWidth="1"/>
    <col min="10" max="10" width="6.140625" style="7" customWidth="1"/>
    <col min="11" max="11" width="55.85546875" style="7" customWidth="1"/>
    <col min="12" max="12" width="2.42578125" style="7" customWidth="1"/>
    <col min="13" max="16384" width="8.85546875" style="7"/>
  </cols>
  <sheetData>
    <row r="1" spans="2:11" ht="11.25" customHeight="1"/>
    <row r="2" spans="2:11" ht="25.5" customHeight="1">
      <c r="B2" s="9" t="s">
        <v>179</v>
      </c>
      <c r="C2" s="9"/>
      <c r="D2" s="10"/>
      <c r="E2" s="10"/>
    </row>
    <row r="3" spans="2:11" ht="8.25" customHeight="1"/>
    <row r="4" spans="2:11" s="1" customFormat="1" ht="29.25" customHeight="1" thickBot="1">
      <c r="B4" s="14" t="s">
        <v>1</v>
      </c>
      <c r="C4" s="15" t="s">
        <v>13</v>
      </c>
      <c r="D4" s="166" t="s">
        <v>14</v>
      </c>
      <c r="E4" s="167"/>
      <c r="F4" s="167"/>
      <c r="G4" s="168"/>
      <c r="H4" s="169" t="s">
        <v>10</v>
      </c>
      <c r="I4" s="169"/>
      <c r="J4" s="169"/>
      <c r="K4" s="170"/>
    </row>
    <row r="5" spans="2:11" s="1" customFormat="1" ht="20.25" customHeight="1" thickTop="1">
      <c r="B5" s="16" t="s">
        <v>3</v>
      </c>
      <c r="C5" s="11"/>
      <c r="D5" s="171"/>
      <c r="E5" s="172"/>
      <c r="F5" s="172"/>
      <c r="G5" s="173"/>
      <c r="H5" s="174" t="s">
        <v>170</v>
      </c>
      <c r="I5" s="174"/>
      <c r="J5" s="174"/>
      <c r="K5" s="175"/>
    </row>
    <row r="6" spans="2:11" s="1" customFormat="1" ht="20.25" customHeight="1">
      <c r="B6" s="107" t="s">
        <v>104</v>
      </c>
      <c r="C6" s="108"/>
      <c r="D6" s="178"/>
      <c r="E6" s="179"/>
      <c r="F6" s="179"/>
      <c r="G6" s="180"/>
      <c r="H6" s="181" t="s">
        <v>103</v>
      </c>
      <c r="I6" s="181"/>
      <c r="J6" s="181"/>
      <c r="K6" s="182"/>
    </row>
    <row r="7" spans="2:11" s="1" customFormat="1" ht="45" customHeight="1">
      <c r="B7" s="176" t="s">
        <v>4</v>
      </c>
      <c r="C7" s="207" t="s">
        <v>105</v>
      </c>
      <c r="D7" s="208"/>
      <c r="E7" s="209"/>
      <c r="F7" s="2" t="s">
        <v>9</v>
      </c>
      <c r="G7" s="100"/>
      <c r="H7" s="210" t="s">
        <v>171</v>
      </c>
      <c r="I7" s="211"/>
      <c r="J7" s="31" t="s">
        <v>9</v>
      </c>
      <c r="K7" s="33" t="s">
        <v>172</v>
      </c>
    </row>
    <row r="8" spans="2:11" s="1" customFormat="1" ht="21.75" customHeight="1">
      <c r="B8" s="177"/>
      <c r="C8" s="207"/>
      <c r="D8" s="101" t="s">
        <v>112</v>
      </c>
      <c r="E8" s="3"/>
      <c r="F8" s="4" t="s">
        <v>9</v>
      </c>
      <c r="G8" s="102" t="s">
        <v>113</v>
      </c>
      <c r="H8" s="17" t="s">
        <v>112</v>
      </c>
      <c r="I8" s="5"/>
      <c r="J8" s="6" t="s">
        <v>11</v>
      </c>
      <c r="K8" s="19" t="s">
        <v>113</v>
      </c>
    </row>
    <row r="9" spans="2:11" s="1" customFormat="1" ht="33" customHeight="1">
      <c r="B9" s="188" t="s">
        <v>0</v>
      </c>
      <c r="C9" s="191" t="s">
        <v>144</v>
      </c>
      <c r="D9" s="103"/>
      <c r="E9" s="24"/>
      <c r="F9" s="23" t="s">
        <v>19</v>
      </c>
      <c r="G9" s="104"/>
      <c r="H9" s="98"/>
      <c r="I9" s="34">
        <v>1500000</v>
      </c>
      <c r="J9" s="35" t="s">
        <v>19</v>
      </c>
      <c r="K9" s="36"/>
    </row>
    <row r="10" spans="2:11" s="1" customFormat="1" ht="17.25" customHeight="1">
      <c r="B10" s="189"/>
      <c r="C10" s="191"/>
      <c r="D10" s="192" t="s">
        <v>18</v>
      </c>
      <c r="E10" s="193"/>
      <c r="F10" s="193"/>
      <c r="G10" s="194"/>
      <c r="H10" s="212" t="s">
        <v>18</v>
      </c>
      <c r="I10" s="193"/>
      <c r="J10" s="193"/>
      <c r="K10" s="213"/>
    </row>
    <row r="11" spans="2:11" s="1" customFormat="1" ht="33" customHeight="1">
      <c r="B11" s="189"/>
      <c r="C11" s="191"/>
      <c r="D11" s="105"/>
      <c r="E11" s="25">
        <f>②寄附獲得シミュレーション!P7</f>
        <v>0</v>
      </c>
      <c r="F11" s="20" t="s">
        <v>19</v>
      </c>
      <c r="G11" s="106" t="s">
        <v>81</v>
      </c>
      <c r="H11" s="97"/>
      <c r="I11" s="25">
        <f>②寄附獲得シミュレーション!P76</f>
        <v>2110000</v>
      </c>
      <c r="J11" s="20" t="s">
        <v>19</v>
      </c>
      <c r="K11" s="21" t="s">
        <v>81</v>
      </c>
    </row>
    <row r="12" spans="2:11" s="1" customFormat="1" ht="33" customHeight="1">
      <c r="B12" s="189"/>
      <c r="C12" s="191"/>
      <c r="D12" s="105"/>
      <c r="E12" s="162">
        <f>E11-E9</f>
        <v>0</v>
      </c>
      <c r="F12" s="20" t="s">
        <v>19</v>
      </c>
      <c r="G12" s="106" t="s">
        <v>82</v>
      </c>
      <c r="H12" s="97"/>
      <c r="I12" s="26">
        <f>I11-I9</f>
        <v>610000</v>
      </c>
      <c r="J12" s="20" t="s">
        <v>19</v>
      </c>
      <c r="K12" s="21" t="s">
        <v>82</v>
      </c>
    </row>
    <row r="13" spans="2:11" s="1" customFormat="1" ht="33" customHeight="1">
      <c r="B13" s="190"/>
      <c r="C13" s="191"/>
      <c r="D13" s="105"/>
      <c r="E13" s="30" t="e">
        <f>E11/E9</f>
        <v>#DIV/0!</v>
      </c>
      <c r="F13" s="47"/>
      <c r="G13" s="106" t="s">
        <v>83</v>
      </c>
      <c r="H13" s="97"/>
      <c r="I13" s="30">
        <f>I11/I9</f>
        <v>1.4066666666666667</v>
      </c>
      <c r="J13" s="47"/>
      <c r="K13" s="21" t="s">
        <v>83</v>
      </c>
    </row>
    <row r="14" spans="2:11" s="1" customFormat="1" ht="33" customHeight="1">
      <c r="B14" s="195" t="s">
        <v>8</v>
      </c>
      <c r="C14" s="191" t="s">
        <v>17</v>
      </c>
      <c r="D14" s="99" t="s">
        <v>6</v>
      </c>
      <c r="E14" s="12" t="s">
        <v>5</v>
      </c>
      <c r="F14" s="13" t="s">
        <v>6</v>
      </c>
      <c r="G14" s="100" t="s">
        <v>2</v>
      </c>
      <c r="H14" s="37" t="s">
        <v>7</v>
      </c>
      <c r="I14" s="32" t="s">
        <v>5</v>
      </c>
      <c r="J14" s="31" t="s">
        <v>12</v>
      </c>
      <c r="K14" s="33" t="s">
        <v>2</v>
      </c>
    </row>
    <row r="15" spans="2:11" s="1" customFormat="1" ht="20.25" customHeight="1">
      <c r="B15" s="176"/>
      <c r="C15" s="191"/>
      <c r="D15" s="196" t="s">
        <v>15</v>
      </c>
      <c r="E15" s="197"/>
      <c r="F15" s="197"/>
      <c r="G15" s="198"/>
      <c r="H15" s="199" t="s">
        <v>16</v>
      </c>
      <c r="I15" s="199"/>
      <c r="J15" s="199"/>
      <c r="K15" s="200"/>
    </row>
    <row r="16" spans="2:11" s="1" customFormat="1" ht="28.7" customHeight="1">
      <c r="B16" s="113" t="s">
        <v>114</v>
      </c>
      <c r="C16" s="112" t="s">
        <v>121</v>
      </c>
      <c r="D16" s="156" t="s">
        <v>115</v>
      </c>
      <c r="E16" s="157"/>
      <c r="F16" s="157"/>
      <c r="G16" s="158"/>
      <c r="H16" s="157" t="s">
        <v>122</v>
      </c>
      <c r="I16" s="157"/>
      <c r="J16" s="157"/>
      <c r="K16" s="159"/>
    </row>
    <row r="17" spans="2:11" s="1" customFormat="1" ht="90.6" customHeight="1">
      <c r="B17" s="114"/>
      <c r="C17" s="110"/>
      <c r="D17" s="183"/>
      <c r="E17" s="184"/>
      <c r="F17" s="184"/>
      <c r="G17" s="185"/>
      <c r="H17" s="186" t="s">
        <v>173</v>
      </c>
      <c r="I17" s="186"/>
      <c r="J17" s="186"/>
      <c r="K17" s="187"/>
    </row>
    <row r="18" spans="2:11" s="1" customFormat="1" ht="28.7" customHeight="1">
      <c r="B18" s="115"/>
      <c r="C18" s="112"/>
      <c r="D18" s="156" t="s">
        <v>133</v>
      </c>
      <c r="E18" s="157"/>
      <c r="F18" s="157"/>
      <c r="G18" s="158"/>
      <c r="H18" s="157" t="s">
        <v>134</v>
      </c>
      <c r="I18" s="157"/>
      <c r="J18" s="157"/>
      <c r="K18" s="159"/>
    </row>
    <row r="19" spans="2:11" s="1" customFormat="1" ht="56.45" customHeight="1">
      <c r="B19" s="115"/>
      <c r="C19" s="109"/>
      <c r="D19" s="183" t="s">
        <v>123</v>
      </c>
      <c r="E19" s="184"/>
      <c r="F19" s="184"/>
      <c r="G19" s="185"/>
      <c r="H19" s="186" t="s">
        <v>162</v>
      </c>
      <c r="I19" s="186"/>
      <c r="J19" s="186"/>
      <c r="K19" s="187"/>
    </row>
    <row r="20" spans="2:11" s="1" customFormat="1" ht="28.7" customHeight="1">
      <c r="B20" s="115"/>
      <c r="C20" s="112"/>
      <c r="D20" s="156" t="s">
        <v>124</v>
      </c>
      <c r="E20" s="157"/>
      <c r="F20" s="157"/>
      <c r="G20" s="158"/>
      <c r="H20" s="157" t="s">
        <v>136</v>
      </c>
      <c r="I20" s="157"/>
      <c r="J20" s="157"/>
      <c r="K20" s="159"/>
    </row>
    <row r="21" spans="2:11" s="1" customFormat="1" ht="106.35" customHeight="1">
      <c r="B21" s="115"/>
      <c r="C21" s="109"/>
      <c r="D21" s="183"/>
      <c r="E21" s="184"/>
      <c r="F21" s="184"/>
      <c r="G21" s="185"/>
      <c r="H21" s="186" t="s">
        <v>135</v>
      </c>
      <c r="I21" s="186"/>
      <c r="J21" s="186"/>
      <c r="K21" s="187"/>
    </row>
    <row r="22" spans="2:11" s="1" customFormat="1" ht="28.7" customHeight="1">
      <c r="B22" s="115"/>
      <c r="C22" s="112"/>
      <c r="D22" s="156" t="s">
        <v>125</v>
      </c>
      <c r="E22" s="157"/>
      <c r="F22" s="157"/>
      <c r="G22" s="158"/>
      <c r="H22" s="157" t="s">
        <v>137</v>
      </c>
      <c r="I22" s="157"/>
      <c r="J22" s="157"/>
      <c r="K22" s="159"/>
    </row>
    <row r="23" spans="2:11" s="1" customFormat="1" ht="76.349999999999994" customHeight="1">
      <c r="B23" s="115"/>
      <c r="C23" s="109"/>
      <c r="D23" s="183"/>
      <c r="E23" s="184"/>
      <c r="F23" s="184"/>
      <c r="G23" s="185"/>
      <c r="H23" s="186" t="s">
        <v>163</v>
      </c>
      <c r="I23" s="186"/>
      <c r="J23" s="186"/>
      <c r="K23" s="187"/>
    </row>
    <row r="24" spans="2:11" s="1" customFormat="1" ht="28.7" customHeight="1">
      <c r="B24" s="115"/>
      <c r="C24" s="112"/>
      <c r="D24" s="156" t="s">
        <v>126</v>
      </c>
      <c r="E24" s="157"/>
      <c r="F24" s="157"/>
      <c r="G24" s="158"/>
      <c r="H24" s="157" t="s">
        <v>138</v>
      </c>
      <c r="I24" s="157"/>
      <c r="J24" s="157"/>
      <c r="K24" s="159"/>
    </row>
    <row r="25" spans="2:11" s="1" customFormat="1" ht="120.6" customHeight="1">
      <c r="B25" s="115"/>
      <c r="C25" s="109"/>
      <c r="D25" s="183"/>
      <c r="E25" s="184"/>
      <c r="F25" s="184"/>
      <c r="G25" s="185"/>
      <c r="H25" s="186" t="s">
        <v>164</v>
      </c>
      <c r="I25" s="186"/>
      <c r="J25" s="186"/>
      <c r="K25" s="187"/>
    </row>
    <row r="26" spans="2:11" s="1" customFormat="1" ht="28.7" customHeight="1">
      <c r="B26" s="115"/>
      <c r="C26" s="112"/>
      <c r="D26" s="156" t="s">
        <v>127</v>
      </c>
      <c r="E26" s="157"/>
      <c r="F26" s="157"/>
      <c r="G26" s="158"/>
      <c r="H26" s="157" t="s">
        <v>139</v>
      </c>
      <c r="I26" s="157"/>
      <c r="J26" s="157"/>
      <c r="K26" s="159"/>
    </row>
    <row r="27" spans="2:11" s="1" customFormat="1" ht="76.349999999999994" customHeight="1">
      <c r="B27" s="115"/>
      <c r="C27" s="109"/>
      <c r="D27" s="183"/>
      <c r="E27" s="184"/>
      <c r="F27" s="184"/>
      <c r="G27" s="185"/>
      <c r="H27" s="186" t="s">
        <v>165</v>
      </c>
      <c r="I27" s="186"/>
      <c r="J27" s="186"/>
      <c r="K27" s="187"/>
    </row>
    <row r="28" spans="2:11" s="1" customFormat="1" ht="28.7" customHeight="1">
      <c r="B28" s="115"/>
      <c r="C28" s="112"/>
      <c r="D28" s="156" t="s">
        <v>128</v>
      </c>
      <c r="E28" s="157"/>
      <c r="F28" s="157"/>
      <c r="G28" s="158"/>
      <c r="H28" s="157" t="s">
        <v>140</v>
      </c>
      <c r="I28" s="157"/>
      <c r="J28" s="157"/>
      <c r="K28" s="159"/>
    </row>
    <row r="29" spans="2:11" s="1" customFormat="1" ht="118.35" customHeight="1">
      <c r="B29" s="115"/>
      <c r="C29" s="109"/>
      <c r="D29" s="183"/>
      <c r="E29" s="184"/>
      <c r="F29" s="184"/>
      <c r="G29" s="185"/>
      <c r="H29" s="186" t="s">
        <v>166</v>
      </c>
      <c r="I29" s="186"/>
      <c r="J29" s="186"/>
      <c r="K29" s="187"/>
    </row>
    <row r="30" spans="2:11" s="1" customFormat="1" ht="28.7" customHeight="1">
      <c r="B30" s="115"/>
      <c r="C30" s="112"/>
      <c r="D30" s="156" t="s">
        <v>129</v>
      </c>
      <c r="E30" s="157"/>
      <c r="F30" s="157"/>
      <c r="G30" s="158"/>
      <c r="H30" s="157" t="s">
        <v>141</v>
      </c>
      <c r="I30" s="157"/>
      <c r="J30" s="157"/>
      <c r="K30" s="159"/>
    </row>
    <row r="31" spans="2:11" s="1" customFormat="1" ht="52.5" customHeight="1">
      <c r="B31" s="115"/>
      <c r="C31" s="109"/>
      <c r="D31" s="183"/>
      <c r="E31" s="184"/>
      <c r="F31" s="184"/>
      <c r="G31" s="185"/>
      <c r="H31" s="186" t="s">
        <v>167</v>
      </c>
      <c r="I31" s="186"/>
      <c r="J31" s="186"/>
      <c r="K31" s="187"/>
    </row>
    <row r="32" spans="2:11" s="1" customFormat="1" ht="28.7" customHeight="1">
      <c r="B32" s="115"/>
      <c r="C32" s="112"/>
      <c r="D32" s="156" t="s">
        <v>131</v>
      </c>
      <c r="E32" s="157"/>
      <c r="F32" s="157"/>
      <c r="G32" s="158"/>
      <c r="H32" s="157" t="s">
        <v>142</v>
      </c>
      <c r="I32" s="157"/>
      <c r="J32" s="157"/>
      <c r="K32" s="159"/>
    </row>
    <row r="33" spans="2:11" s="1" customFormat="1" ht="94.35" customHeight="1">
      <c r="B33" s="115"/>
      <c r="C33" s="109"/>
      <c r="D33" s="183" t="s">
        <v>130</v>
      </c>
      <c r="E33" s="184"/>
      <c r="F33" s="184"/>
      <c r="G33" s="185"/>
      <c r="H33" s="186" t="s">
        <v>168</v>
      </c>
      <c r="I33" s="186"/>
      <c r="J33" s="186"/>
      <c r="K33" s="187"/>
    </row>
    <row r="34" spans="2:11" s="1" customFormat="1" ht="28.7" customHeight="1">
      <c r="B34" s="115"/>
      <c r="C34" s="112"/>
      <c r="D34" s="156" t="s">
        <v>132</v>
      </c>
      <c r="E34" s="157"/>
      <c r="F34" s="157"/>
      <c r="G34" s="158"/>
      <c r="H34" s="157" t="s">
        <v>143</v>
      </c>
      <c r="I34" s="157"/>
      <c r="J34" s="157"/>
      <c r="K34" s="159"/>
    </row>
    <row r="35" spans="2:11" s="1" customFormat="1" ht="94.35" customHeight="1" thickBot="1">
      <c r="B35" s="160"/>
      <c r="C35" s="161"/>
      <c r="D35" s="201"/>
      <c r="E35" s="202"/>
      <c r="F35" s="202"/>
      <c r="G35" s="203"/>
      <c r="H35" s="204" t="s">
        <v>169</v>
      </c>
      <c r="I35" s="205"/>
      <c r="J35" s="205"/>
      <c r="K35" s="206"/>
    </row>
  </sheetData>
  <mergeCells count="38">
    <mergeCell ref="D35:G35"/>
    <mergeCell ref="H35:K35"/>
    <mergeCell ref="C7:C8"/>
    <mergeCell ref="D7:E7"/>
    <mergeCell ref="H7:I7"/>
    <mergeCell ref="H10:K10"/>
    <mergeCell ref="D23:G23"/>
    <mergeCell ref="H23:K23"/>
    <mergeCell ref="H27:K27"/>
    <mergeCell ref="D33:G33"/>
    <mergeCell ref="H33:K33"/>
    <mergeCell ref="D27:G27"/>
    <mergeCell ref="D29:G29"/>
    <mergeCell ref="H29:K29"/>
    <mergeCell ref="D31:G31"/>
    <mergeCell ref="H31:K31"/>
    <mergeCell ref="D21:G21"/>
    <mergeCell ref="H21:K21"/>
    <mergeCell ref="D25:G25"/>
    <mergeCell ref="H25:K25"/>
    <mergeCell ref="B9:B13"/>
    <mergeCell ref="C9:C13"/>
    <mergeCell ref="D10:G10"/>
    <mergeCell ref="B14:B15"/>
    <mergeCell ref="C14:C15"/>
    <mergeCell ref="D15:G15"/>
    <mergeCell ref="H15:K15"/>
    <mergeCell ref="D19:G19"/>
    <mergeCell ref="H19:K19"/>
    <mergeCell ref="D17:G17"/>
    <mergeCell ref="H17:K17"/>
    <mergeCell ref="D4:G4"/>
    <mergeCell ref="H4:K4"/>
    <mergeCell ref="D5:G5"/>
    <mergeCell ref="H5:K5"/>
    <mergeCell ref="B7:B8"/>
    <mergeCell ref="D6:G6"/>
    <mergeCell ref="H6:K6"/>
  </mergeCells>
  <phoneticPr fontId="5"/>
  <pageMargins left="0.25" right="0.25" top="0.75" bottom="0.75" header="0.3" footer="0.3"/>
  <pageSetup paperSize="9" scale="48" orientation="portrait" r:id="rId1"/>
  <headerFooter>
    <oddFooter>&amp;C&amp;"-,標準"&amp;P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H142"/>
  <sheetViews>
    <sheetView view="pageBreakPreview" zoomScale="90" zoomScaleNormal="70" zoomScaleSheetLayoutView="90" workbookViewId="0">
      <selection activeCell="O87" sqref="O87:O88"/>
    </sheetView>
  </sheetViews>
  <sheetFormatPr defaultColWidth="8.85546875" defaultRowHeight="14.25"/>
  <cols>
    <col min="1" max="1" width="3" style="7" customWidth="1"/>
    <col min="2" max="7" width="17.85546875" style="7" customWidth="1"/>
    <col min="8" max="10" width="16.85546875" style="7" customWidth="1"/>
    <col min="11" max="11" width="2.28515625" style="7" customWidth="1"/>
    <col min="12" max="12" width="3" style="7" customWidth="1"/>
    <col min="13" max="13" width="17.85546875" style="7" customWidth="1"/>
    <col min="14" max="14" width="24" style="7" customWidth="1"/>
    <col min="15" max="18" width="17.85546875" style="7" customWidth="1"/>
    <col min="19" max="21" width="16.85546875" style="7" customWidth="1"/>
    <col min="22" max="22" width="2.28515625" style="7" customWidth="1"/>
    <col min="23" max="23" width="5.140625" style="7" bestFit="1" customWidth="1"/>
    <col min="24" max="24" width="10.140625" style="7" bestFit="1" customWidth="1"/>
    <col min="25" max="25" width="16.5703125" style="7" customWidth="1"/>
    <col min="26" max="26" width="22.28515625" style="7" customWidth="1"/>
    <col min="27" max="27" width="12.85546875" style="7" bestFit="1" customWidth="1"/>
    <col min="28" max="28" width="20.28515625" style="7" bestFit="1" customWidth="1"/>
    <col min="29" max="29" width="10.85546875" style="7" customWidth="1"/>
    <col min="30" max="30" width="19.42578125" style="7" customWidth="1"/>
    <col min="31" max="31" width="10.85546875" style="7" customWidth="1"/>
    <col min="32" max="32" width="23.5703125" style="7" bestFit="1" customWidth="1"/>
    <col min="33" max="33" width="11.42578125" style="7" customWidth="1"/>
    <col min="34" max="34" width="12.140625" style="7" customWidth="1"/>
    <col min="35" max="35" width="1" style="7" customWidth="1"/>
    <col min="36" max="16384" width="8.85546875" style="7"/>
  </cols>
  <sheetData>
    <row r="2" spans="2:34" ht="13.35" customHeight="1">
      <c r="B2" s="9" t="s">
        <v>145</v>
      </c>
      <c r="C2" s="9"/>
      <c r="D2" s="9"/>
      <c r="E2" s="9"/>
      <c r="F2" s="9"/>
      <c r="G2" s="9"/>
      <c r="M2" s="9" t="s">
        <v>108</v>
      </c>
      <c r="N2" s="18"/>
      <c r="O2" s="18"/>
      <c r="P2" s="18"/>
      <c r="Q2" s="18"/>
      <c r="R2" s="18"/>
      <c r="W2" s="9" t="s">
        <v>23</v>
      </c>
    </row>
    <row r="3" spans="2:34" ht="15" thickBot="1">
      <c r="B3" s="216" t="s">
        <v>14</v>
      </c>
      <c r="C3" s="217"/>
      <c r="D3" s="217"/>
      <c r="E3" s="217"/>
      <c r="F3" s="218"/>
      <c r="G3" s="219" t="s">
        <v>106</v>
      </c>
      <c r="H3" s="220"/>
      <c r="I3" s="220"/>
      <c r="J3" s="221"/>
      <c r="M3" s="18" t="s">
        <v>101</v>
      </c>
      <c r="N3" s="18"/>
      <c r="O3" s="18"/>
      <c r="P3" s="18"/>
      <c r="Q3" s="18"/>
      <c r="R3" s="18"/>
      <c r="W3" s="18" t="s">
        <v>24</v>
      </c>
    </row>
    <row r="4" spans="2:34" ht="15.6" customHeight="1">
      <c r="B4" s="231" t="s">
        <v>117</v>
      </c>
      <c r="C4" s="232"/>
      <c r="D4" s="232"/>
      <c r="E4" s="232"/>
      <c r="F4" s="233"/>
      <c r="G4" s="222" t="s">
        <v>174</v>
      </c>
      <c r="H4" s="223"/>
      <c r="I4" s="223"/>
      <c r="J4" s="224"/>
      <c r="M4" s="18" t="s">
        <v>118</v>
      </c>
      <c r="N4" s="18"/>
      <c r="O4" s="18"/>
      <c r="P4" s="18"/>
      <c r="Q4" s="18"/>
      <c r="R4" s="18"/>
      <c r="W4" s="18" t="s">
        <v>119</v>
      </c>
    </row>
    <row r="5" spans="2:34" ht="15.6" customHeight="1">
      <c r="B5" s="234"/>
      <c r="C5" s="235"/>
      <c r="D5" s="235"/>
      <c r="E5" s="235"/>
      <c r="F5" s="236"/>
      <c r="G5" s="225"/>
      <c r="H5" s="226"/>
      <c r="I5" s="226"/>
      <c r="J5" s="227"/>
      <c r="M5" s="7" t="s">
        <v>120</v>
      </c>
      <c r="N5" s="18"/>
      <c r="O5" s="18"/>
      <c r="P5" s="18"/>
      <c r="Q5" s="18"/>
      <c r="R5" s="18"/>
      <c r="W5" s="214" t="s">
        <v>0</v>
      </c>
      <c r="X5" s="214"/>
      <c r="Y5" s="122">
        <f>①ヒアリングシート!E10</f>
        <v>0</v>
      </c>
      <c r="Z5" s="27" t="s">
        <v>42</v>
      </c>
      <c r="AA5" s="122">
        <f>SUM(AH9:AH73)</f>
        <v>0</v>
      </c>
      <c r="AB5" s="27" t="s">
        <v>42</v>
      </c>
      <c r="AC5" s="122">
        <f>SUM(AH9:AH73)-SUMIFS(AH9:AH73,AG9:AG73,"見送り")</f>
        <v>0</v>
      </c>
      <c r="AD5" s="27" t="s">
        <v>43</v>
      </c>
      <c r="AE5" s="122">
        <f>SUMIFS(AH9:AH73,AC9:AC73,"域外")</f>
        <v>0</v>
      </c>
      <c r="AF5" s="27" t="s">
        <v>80</v>
      </c>
      <c r="AG5" s="122">
        <f>SUMIFS(AH9:AH73,AG9:AG73,"寄附確約")</f>
        <v>0</v>
      </c>
    </row>
    <row r="6" spans="2:34" ht="15.6" customHeight="1">
      <c r="B6" s="234"/>
      <c r="C6" s="235"/>
      <c r="D6" s="235"/>
      <c r="E6" s="235"/>
      <c r="F6" s="236"/>
      <c r="G6" s="225"/>
      <c r="H6" s="226"/>
      <c r="I6" s="226"/>
      <c r="J6" s="227"/>
      <c r="N6" s="18"/>
      <c r="O6" s="18"/>
      <c r="P6" s="18"/>
      <c r="Q6" s="18"/>
      <c r="R6" s="18"/>
      <c r="W6" s="215"/>
      <c r="X6" s="215"/>
      <c r="Y6" s="123"/>
      <c r="Z6" s="27" t="s">
        <v>79</v>
      </c>
      <c r="AB6" s="27" t="s">
        <v>61</v>
      </c>
      <c r="AC6" s="123"/>
      <c r="AD6" s="27" t="s">
        <v>44</v>
      </c>
      <c r="AE6" s="122">
        <f>SUMIFS(AH9:AH73,AC9:AC73,"域内")</f>
        <v>0</v>
      </c>
      <c r="AF6" s="27" t="s">
        <v>50</v>
      </c>
      <c r="AG6" s="122">
        <f>SUMIFS(AH9:AH73,AG9:AG73,"検討中")</f>
        <v>0</v>
      </c>
    </row>
    <row r="7" spans="2:34" ht="15.6" customHeight="1">
      <c r="B7" s="234"/>
      <c r="C7" s="235"/>
      <c r="D7" s="235"/>
      <c r="E7" s="235"/>
      <c r="F7" s="236"/>
      <c r="G7" s="225"/>
      <c r="H7" s="226"/>
      <c r="I7" s="226"/>
      <c r="J7" s="227"/>
      <c r="M7" s="27" t="s">
        <v>0</v>
      </c>
      <c r="N7" s="28">
        <f>①ヒアリングシート!P9</f>
        <v>0</v>
      </c>
      <c r="O7" s="29" t="s">
        <v>102</v>
      </c>
      <c r="P7" s="56">
        <f>U11</f>
        <v>0</v>
      </c>
      <c r="Q7" s="27"/>
      <c r="R7" s="27"/>
      <c r="AD7" s="27"/>
      <c r="AE7" s="123"/>
      <c r="AF7" s="27" t="s">
        <v>51</v>
      </c>
      <c r="AG7" s="122">
        <f>SUMIFS(AH9:AH73,AG9:AG73,"見送り")</f>
        <v>0</v>
      </c>
    </row>
    <row r="8" spans="2:34" ht="16.350000000000001" customHeight="1" thickBot="1">
      <c r="B8" s="234"/>
      <c r="C8" s="235"/>
      <c r="D8" s="235"/>
      <c r="E8" s="235"/>
      <c r="F8" s="236"/>
      <c r="G8" s="225"/>
      <c r="H8" s="226"/>
      <c r="I8" s="226"/>
      <c r="J8" s="227"/>
      <c r="M8" s="275" t="s">
        <v>91</v>
      </c>
      <c r="N8" s="276" t="s">
        <v>84</v>
      </c>
      <c r="O8" s="273" t="s">
        <v>86</v>
      </c>
      <c r="P8" s="273" t="s">
        <v>89</v>
      </c>
      <c r="Q8" s="273" t="s">
        <v>85</v>
      </c>
      <c r="R8" s="273" t="s">
        <v>109</v>
      </c>
      <c r="S8" s="275" t="s">
        <v>90</v>
      </c>
      <c r="T8" s="275"/>
      <c r="U8" s="275"/>
      <c r="W8" s="38" t="s">
        <v>25</v>
      </c>
      <c r="X8" s="130" t="s">
        <v>77</v>
      </c>
      <c r="Y8" s="130" t="s">
        <v>26</v>
      </c>
      <c r="Z8" s="130" t="s">
        <v>27</v>
      </c>
      <c r="AA8" s="130" t="s">
        <v>152</v>
      </c>
      <c r="AB8" s="130" t="s">
        <v>35</v>
      </c>
      <c r="AC8" s="130" t="s">
        <v>45</v>
      </c>
      <c r="AD8" s="130" t="s">
        <v>28</v>
      </c>
      <c r="AE8" s="130" t="s">
        <v>29</v>
      </c>
      <c r="AF8" s="130" t="s">
        <v>36</v>
      </c>
      <c r="AG8" s="130" t="s">
        <v>30</v>
      </c>
      <c r="AH8" s="130" t="s">
        <v>41</v>
      </c>
    </row>
    <row r="9" spans="2:34" ht="14.45" customHeight="1">
      <c r="B9" s="234"/>
      <c r="C9" s="235"/>
      <c r="D9" s="235"/>
      <c r="E9" s="235"/>
      <c r="F9" s="236"/>
      <c r="G9" s="225"/>
      <c r="H9" s="226"/>
      <c r="I9" s="226"/>
      <c r="J9" s="227"/>
      <c r="M9" s="275"/>
      <c r="N9" s="277"/>
      <c r="O9" s="277"/>
      <c r="P9" s="274"/>
      <c r="Q9" s="274"/>
      <c r="R9" s="274"/>
      <c r="S9" s="276" t="s">
        <v>20</v>
      </c>
      <c r="T9" s="276" t="s">
        <v>94</v>
      </c>
      <c r="U9" s="276" t="s">
        <v>91</v>
      </c>
      <c r="W9" s="128">
        <v>1</v>
      </c>
      <c r="X9" s="131"/>
      <c r="Y9" s="132"/>
      <c r="Z9" s="132"/>
      <c r="AA9" s="132"/>
      <c r="AB9" s="132"/>
      <c r="AC9" s="132"/>
      <c r="AD9" s="132"/>
      <c r="AE9" s="132"/>
      <c r="AF9" s="132"/>
      <c r="AG9" s="132"/>
      <c r="AH9" s="133"/>
    </row>
    <row r="10" spans="2:34" ht="14.45" customHeight="1" thickBot="1">
      <c r="B10" s="237"/>
      <c r="C10" s="238"/>
      <c r="D10" s="238"/>
      <c r="E10" s="238"/>
      <c r="F10" s="239"/>
      <c r="G10" s="228"/>
      <c r="H10" s="229"/>
      <c r="I10" s="229"/>
      <c r="J10" s="230"/>
      <c r="M10" s="276"/>
      <c r="N10" s="277"/>
      <c r="O10" s="277"/>
      <c r="P10" s="274"/>
      <c r="Q10" s="274"/>
      <c r="R10" s="274"/>
      <c r="S10" s="277"/>
      <c r="T10" s="277"/>
      <c r="U10" s="278"/>
      <c r="W10" s="129">
        <v>2</v>
      </c>
      <c r="X10" s="134"/>
      <c r="Y10" s="126"/>
      <c r="Z10" s="126"/>
      <c r="AA10" s="126"/>
      <c r="AB10" s="126"/>
      <c r="AC10" s="126"/>
      <c r="AD10" s="126"/>
      <c r="AE10" s="126"/>
      <c r="AF10" s="126"/>
      <c r="AG10" s="126"/>
      <c r="AH10" s="135"/>
    </row>
    <row r="11" spans="2:34" ht="14.45" customHeight="1" thickBot="1">
      <c r="B11" s="9"/>
      <c r="C11" s="22"/>
      <c r="D11" s="22"/>
      <c r="E11" s="22"/>
      <c r="F11" s="22"/>
      <c r="G11" s="22"/>
      <c r="M11" s="71" t="s">
        <v>21</v>
      </c>
      <c r="N11" s="71" t="s">
        <v>93</v>
      </c>
      <c r="O11" s="71" t="s">
        <v>93</v>
      </c>
      <c r="P11" s="71" t="s">
        <v>93</v>
      </c>
      <c r="Q11" s="71" t="s">
        <v>93</v>
      </c>
      <c r="R11" s="71" t="s">
        <v>93</v>
      </c>
      <c r="S11" s="72" t="s">
        <v>93</v>
      </c>
      <c r="T11" s="73">
        <f>SUM(T12:T13)</f>
        <v>0</v>
      </c>
      <c r="U11" s="74">
        <f>SUM(U12:U13)</f>
        <v>0</v>
      </c>
      <c r="W11" s="128">
        <v>3</v>
      </c>
      <c r="X11" s="136"/>
      <c r="Y11" s="124"/>
      <c r="Z11" s="124"/>
      <c r="AA11" s="124"/>
      <c r="AB11" s="124"/>
      <c r="AC11" s="124"/>
      <c r="AD11" s="124"/>
      <c r="AE11" s="124"/>
      <c r="AF11" s="124"/>
      <c r="AG11" s="124"/>
      <c r="AH11" s="137"/>
    </row>
    <row r="12" spans="2:34" ht="13.7" customHeight="1" thickTop="1">
      <c r="B12" s="9" t="s">
        <v>146</v>
      </c>
      <c r="L12" s="269"/>
      <c r="M12" s="279" t="s">
        <v>99</v>
      </c>
      <c r="N12" s="279" t="s">
        <v>93</v>
      </c>
      <c r="O12" s="279" t="s">
        <v>93</v>
      </c>
      <c r="P12" s="76" t="s">
        <v>88</v>
      </c>
      <c r="Q12" s="279" t="s">
        <v>93</v>
      </c>
      <c r="R12" s="279" t="s">
        <v>93</v>
      </c>
      <c r="S12" s="77" t="e">
        <f t="shared" ref="S12:S43" si="0">T12/$T$11</f>
        <v>#DIV/0!</v>
      </c>
      <c r="T12" s="78">
        <f>T14+T16+T18+T20+T22+T24+T26+T28+T30+T32+T34+T36+T38+T40+T42+T44+T46+T48+T50+T52+T54+T56+T58+T60+T62+T64+T66+T68+T70+T72</f>
        <v>0</v>
      </c>
      <c r="U12" s="79">
        <f>U14+U16+U18+U20+U22+U24+U26+U28+U30+U32+U34+U36+U38+U40+U42+U44+U46+U48+U50+U52+U54+U56+U58+U60+U62+U64+U66+U68+U70+U72</f>
        <v>0</v>
      </c>
      <c r="W12" s="129">
        <v>4</v>
      </c>
      <c r="X12" s="134"/>
      <c r="Y12" s="126"/>
      <c r="Z12" s="126"/>
      <c r="AA12" s="126"/>
      <c r="AB12" s="126"/>
      <c r="AC12" s="126"/>
      <c r="AD12" s="126"/>
      <c r="AE12" s="126"/>
      <c r="AF12" s="126"/>
      <c r="AG12" s="126"/>
      <c r="AH12" s="135"/>
    </row>
    <row r="13" spans="2:34" ht="14.45" customHeight="1" thickBot="1">
      <c r="B13" s="307" t="s">
        <v>107</v>
      </c>
      <c r="C13" s="308"/>
      <c r="D13" s="308"/>
      <c r="E13" s="308"/>
      <c r="F13" s="309"/>
      <c r="G13" s="307" t="s">
        <v>106</v>
      </c>
      <c r="H13" s="308"/>
      <c r="I13" s="308"/>
      <c r="J13" s="309"/>
      <c r="L13" s="269"/>
      <c r="M13" s="280"/>
      <c r="N13" s="280"/>
      <c r="O13" s="280"/>
      <c r="P13" s="80" t="s">
        <v>92</v>
      </c>
      <c r="Q13" s="280"/>
      <c r="R13" s="280"/>
      <c r="S13" s="75" t="e">
        <f t="shared" si="0"/>
        <v>#DIV/0!</v>
      </c>
      <c r="T13" s="81">
        <f>T15+T17+T19+T21+T23+T25+T27+T29+T31+T33+T35+T37+T39+T41+T43+T45+T47+T49+T51+T53+T55+T57+T59+T61+T63+T65+T67+T69+T71+T73</f>
        <v>0</v>
      </c>
      <c r="U13" s="82">
        <f>U15+U17+U19+U21+U23+U25+U27+U29+U31+U33+U35+U37+U39+U41+U43+U45+U47+U49+U51+U53+U55+U57+U59+U61+U63+U65+U67+U69+U71+U73</f>
        <v>0</v>
      </c>
      <c r="W13" s="128">
        <v>5</v>
      </c>
      <c r="X13" s="136"/>
      <c r="Y13" s="124"/>
      <c r="Z13" s="124"/>
      <c r="AA13" s="124"/>
      <c r="AB13" s="124"/>
      <c r="AC13" s="124"/>
      <c r="AD13" s="124"/>
      <c r="AE13" s="124"/>
      <c r="AF13" s="124"/>
      <c r="AG13" s="124"/>
      <c r="AH13" s="137"/>
    </row>
    <row r="14" spans="2:34" ht="14.45" customHeight="1" thickBot="1">
      <c r="B14" s="312" t="s">
        <v>111</v>
      </c>
      <c r="C14" s="313"/>
      <c r="D14" s="313"/>
      <c r="E14" s="313"/>
      <c r="F14" s="314"/>
      <c r="G14" s="310" t="s">
        <v>175</v>
      </c>
      <c r="H14" s="311"/>
      <c r="I14" s="311"/>
      <c r="J14" s="311"/>
      <c r="L14" s="269">
        <v>1</v>
      </c>
      <c r="M14" s="292"/>
      <c r="N14" s="293"/>
      <c r="O14" s="294"/>
      <c r="P14" s="89" t="s">
        <v>88</v>
      </c>
      <c r="Q14" s="41"/>
      <c r="R14" s="42"/>
      <c r="S14" s="90" t="e">
        <f t="shared" si="0"/>
        <v>#DIV/0!</v>
      </c>
      <c r="T14" s="61"/>
      <c r="U14" s="93">
        <f>M14*T14</f>
        <v>0</v>
      </c>
      <c r="W14" s="129">
        <v>6</v>
      </c>
      <c r="X14" s="134"/>
      <c r="Y14" s="126"/>
      <c r="Z14" s="126"/>
      <c r="AA14" s="126"/>
      <c r="AB14" s="126"/>
      <c r="AC14" s="126"/>
      <c r="AD14" s="126"/>
      <c r="AE14" s="126"/>
      <c r="AF14" s="126"/>
      <c r="AG14" s="126"/>
      <c r="AH14" s="135"/>
    </row>
    <row r="15" spans="2:34" ht="14.45" customHeight="1" thickBot="1">
      <c r="B15" s="315"/>
      <c r="C15" s="316"/>
      <c r="D15" s="316"/>
      <c r="E15" s="316"/>
      <c r="F15" s="317"/>
      <c r="G15" s="297"/>
      <c r="H15" s="298"/>
      <c r="I15" s="298"/>
      <c r="J15" s="298"/>
      <c r="L15" s="269"/>
      <c r="M15" s="281"/>
      <c r="N15" s="282"/>
      <c r="O15" s="284"/>
      <c r="P15" s="92" t="s">
        <v>92</v>
      </c>
      <c r="Q15" s="43"/>
      <c r="R15" s="44"/>
      <c r="S15" s="91" t="e">
        <f t="shared" si="0"/>
        <v>#DIV/0!</v>
      </c>
      <c r="T15" s="62"/>
      <c r="U15" s="94">
        <f>M14*T15</f>
        <v>0</v>
      </c>
      <c r="W15" s="128">
        <v>7</v>
      </c>
      <c r="X15" s="136"/>
      <c r="Y15" s="124"/>
      <c r="Z15" s="124"/>
      <c r="AA15" s="124"/>
      <c r="AB15" s="124"/>
      <c r="AC15" s="124"/>
      <c r="AD15" s="124"/>
      <c r="AE15" s="124"/>
      <c r="AF15" s="124"/>
      <c r="AG15" s="124"/>
      <c r="AH15" s="137"/>
    </row>
    <row r="16" spans="2:34" ht="14.45" customHeight="1" thickBot="1">
      <c r="B16" s="315"/>
      <c r="C16" s="316"/>
      <c r="D16" s="316"/>
      <c r="E16" s="316"/>
      <c r="F16" s="317"/>
      <c r="G16" s="297"/>
      <c r="H16" s="298"/>
      <c r="I16" s="298"/>
      <c r="J16" s="298"/>
      <c r="L16" s="240">
        <f>L14+1</f>
        <v>2</v>
      </c>
      <c r="M16" s="285"/>
      <c r="N16" s="287"/>
      <c r="O16" s="289"/>
      <c r="P16" s="89" t="s">
        <v>88</v>
      </c>
      <c r="Q16" s="45"/>
      <c r="R16" s="46"/>
      <c r="S16" s="90" t="e">
        <f t="shared" si="0"/>
        <v>#DIV/0!</v>
      </c>
      <c r="T16" s="63"/>
      <c r="U16" s="93">
        <f>M16*T16</f>
        <v>0</v>
      </c>
      <c r="W16" s="129">
        <v>8</v>
      </c>
      <c r="X16" s="134"/>
      <c r="Y16" s="126"/>
      <c r="Z16" s="126"/>
      <c r="AA16" s="126"/>
      <c r="AB16" s="126"/>
      <c r="AC16" s="126"/>
      <c r="AD16" s="126"/>
      <c r="AE16" s="126"/>
      <c r="AF16" s="126"/>
      <c r="AG16" s="126"/>
      <c r="AH16" s="135"/>
    </row>
    <row r="17" spans="2:34" ht="14.45" customHeight="1" thickBot="1">
      <c r="B17" s="315"/>
      <c r="C17" s="316"/>
      <c r="D17" s="316"/>
      <c r="E17" s="316"/>
      <c r="F17" s="317"/>
      <c r="G17" s="297"/>
      <c r="H17" s="298"/>
      <c r="I17" s="298"/>
      <c r="J17" s="298"/>
      <c r="L17" s="240"/>
      <c r="M17" s="285"/>
      <c r="N17" s="287"/>
      <c r="O17" s="291"/>
      <c r="P17" s="92" t="s">
        <v>92</v>
      </c>
      <c r="Q17" s="43"/>
      <c r="R17" s="44"/>
      <c r="S17" s="91" t="e">
        <f t="shared" si="0"/>
        <v>#DIV/0!</v>
      </c>
      <c r="T17" s="62"/>
      <c r="U17" s="94">
        <f>M16*T17</f>
        <v>0</v>
      </c>
      <c r="W17" s="128">
        <v>9</v>
      </c>
      <c r="X17" s="136"/>
      <c r="Y17" s="124"/>
      <c r="Z17" s="124"/>
      <c r="AA17" s="124"/>
      <c r="AB17" s="124"/>
      <c r="AC17" s="124"/>
      <c r="AD17" s="124"/>
      <c r="AE17" s="124"/>
      <c r="AF17" s="124"/>
      <c r="AG17" s="124"/>
      <c r="AH17" s="137"/>
    </row>
    <row r="18" spans="2:34" ht="14.45" customHeight="1" thickBot="1">
      <c r="B18" s="315"/>
      <c r="C18" s="316"/>
      <c r="D18" s="316"/>
      <c r="E18" s="316"/>
      <c r="F18" s="317"/>
      <c r="G18" s="297"/>
      <c r="H18" s="298"/>
      <c r="I18" s="298"/>
      <c r="J18" s="298"/>
      <c r="L18" s="240">
        <f t="shared" ref="L18" si="1">L16+1</f>
        <v>3</v>
      </c>
      <c r="M18" s="281"/>
      <c r="N18" s="282"/>
      <c r="O18" s="283"/>
      <c r="P18" s="89" t="s">
        <v>88</v>
      </c>
      <c r="Q18" s="45"/>
      <c r="R18" s="46"/>
      <c r="S18" s="90" t="e">
        <f t="shared" si="0"/>
        <v>#DIV/0!</v>
      </c>
      <c r="T18" s="63"/>
      <c r="U18" s="93">
        <f>M18*T18</f>
        <v>0</v>
      </c>
      <c r="W18" s="129">
        <v>10</v>
      </c>
      <c r="X18" s="134"/>
      <c r="Y18" s="126"/>
      <c r="Z18" s="126"/>
      <c r="AA18" s="126"/>
      <c r="AB18" s="126"/>
      <c r="AC18" s="126"/>
      <c r="AD18" s="126"/>
      <c r="AE18" s="126"/>
      <c r="AF18" s="126"/>
      <c r="AG18" s="126"/>
      <c r="AH18" s="135"/>
    </row>
    <row r="19" spans="2:34" ht="14.45" customHeight="1" thickBot="1">
      <c r="B19" s="315"/>
      <c r="C19" s="316"/>
      <c r="D19" s="316"/>
      <c r="E19" s="316"/>
      <c r="F19" s="317"/>
      <c r="G19" s="297"/>
      <c r="H19" s="298"/>
      <c r="I19" s="298"/>
      <c r="J19" s="298"/>
      <c r="L19" s="240"/>
      <c r="M19" s="281"/>
      <c r="N19" s="282"/>
      <c r="O19" s="284"/>
      <c r="P19" s="92" t="s">
        <v>92</v>
      </c>
      <c r="Q19" s="43"/>
      <c r="R19" s="44"/>
      <c r="S19" s="91" t="e">
        <f t="shared" si="0"/>
        <v>#DIV/0!</v>
      </c>
      <c r="T19" s="62"/>
      <c r="U19" s="94">
        <f>M18*T19</f>
        <v>0</v>
      </c>
      <c r="W19" s="128">
        <v>11</v>
      </c>
      <c r="X19" s="136"/>
      <c r="Y19" s="124"/>
      <c r="Z19" s="124"/>
      <c r="AA19" s="124"/>
      <c r="AB19" s="124"/>
      <c r="AC19" s="124"/>
      <c r="AD19" s="124"/>
      <c r="AE19" s="124"/>
      <c r="AF19" s="124"/>
      <c r="AG19" s="124"/>
      <c r="AH19" s="137"/>
    </row>
    <row r="20" spans="2:34" ht="14.45" customHeight="1" thickBot="1">
      <c r="B20" s="315"/>
      <c r="C20" s="316"/>
      <c r="D20" s="316"/>
      <c r="E20" s="316"/>
      <c r="F20" s="317"/>
      <c r="G20" s="297"/>
      <c r="H20" s="298"/>
      <c r="I20" s="298"/>
      <c r="J20" s="298"/>
      <c r="L20" s="240">
        <f t="shared" ref="L20" si="2">L18+1</f>
        <v>4</v>
      </c>
      <c r="M20" s="285"/>
      <c r="N20" s="287"/>
      <c r="O20" s="289"/>
      <c r="P20" s="89" t="s">
        <v>88</v>
      </c>
      <c r="Q20" s="45"/>
      <c r="R20" s="46"/>
      <c r="S20" s="90" t="e">
        <f t="shared" si="0"/>
        <v>#DIV/0!</v>
      </c>
      <c r="T20" s="63"/>
      <c r="U20" s="93">
        <f>M20*T20</f>
        <v>0</v>
      </c>
      <c r="W20" s="129">
        <v>12</v>
      </c>
      <c r="X20" s="134"/>
      <c r="Y20" s="126"/>
      <c r="Z20" s="126"/>
      <c r="AA20" s="126"/>
      <c r="AB20" s="126"/>
      <c r="AC20" s="126"/>
      <c r="AD20" s="126"/>
      <c r="AE20" s="126"/>
      <c r="AF20" s="126"/>
      <c r="AG20" s="126"/>
      <c r="AH20" s="135"/>
    </row>
    <row r="21" spans="2:34" ht="14.45" customHeight="1" thickBot="1">
      <c r="B21" s="301" t="s">
        <v>151</v>
      </c>
      <c r="C21" s="302"/>
      <c r="D21" s="302"/>
      <c r="E21" s="302"/>
      <c r="F21" s="303"/>
      <c r="G21" s="297" t="s">
        <v>176</v>
      </c>
      <c r="H21" s="298"/>
      <c r="I21" s="298"/>
      <c r="J21" s="298"/>
      <c r="L21" s="240"/>
      <c r="M21" s="285"/>
      <c r="N21" s="287"/>
      <c r="O21" s="291"/>
      <c r="P21" s="92" t="s">
        <v>92</v>
      </c>
      <c r="Q21" s="43"/>
      <c r="R21" s="44"/>
      <c r="S21" s="91" t="e">
        <f t="shared" si="0"/>
        <v>#DIV/0!</v>
      </c>
      <c r="T21" s="62"/>
      <c r="U21" s="94">
        <f>M20*T21</f>
        <v>0</v>
      </c>
      <c r="W21" s="128">
        <v>13</v>
      </c>
      <c r="X21" s="136"/>
      <c r="Y21" s="124"/>
      <c r="Z21" s="124"/>
      <c r="AA21" s="124"/>
      <c r="AB21" s="124"/>
      <c r="AC21" s="124"/>
      <c r="AD21" s="124"/>
      <c r="AE21" s="124"/>
      <c r="AF21" s="124"/>
      <c r="AG21" s="124"/>
      <c r="AH21" s="137"/>
    </row>
    <row r="22" spans="2:34" ht="14.45" customHeight="1" thickBot="1">
      <c r="B22" s="301"/>
      <c r="C22" s="302"/>
      <c r="D22" s="302"/>
      <c r="E22" s="302"/>
      <c r="F22" s="303"/>
      <c r="G22" s="297"/>
      <c r="H22" s="298"/>
      <c r="I22" s="298"/>
      <c r="J22" s="298"/>
      <c r="L22" s="240">
        <f t="shared" ref="L22" si="3">L20+1</f>
        <v>5</v>
      </c>
      <c r="M22" s="281"/>
      <c r="N22" s="282"/>
      <c r="O22" s="283"/>
      <c r="P22" s="89" t="s">
        <v>88</v>
      </c>
      <c r="Q22" s="45"/>
      <c r="R22" s="46"/>
      <c r="S22" s="90" t="e">
        <f t="shared" si="0"/>
        <v>#DIV/0!</v>
      </c>
      <c r="T22" s="63"/>
      <c r="U22" s="93">
        <f>M22*T22</f>
        <v>0</v>
      </c>
      <c r="W22" s="129">
        <v>14</v>
      </c>
      <c r="X22" s="134"/>
      <c r="Y22" s="126"/>
      <c r="Z22" s="126"/>
      <c r="AA22" s="126"/>
      <c r="AB22" s="126"/>
      <c r="AC22" s="126"/>
      <c r="AD22" s="126"/>
      <c r="AE22" s="126"/>
      <c r="AF22" s="126"/>
      <c r="AG22" s="126"/>
      <c r="AH22" s="135"/>
    </row>
    <row r="23" spans="2:34" ht="14.45" customHeight="1" thickBot="1">
      <c r="B23" s="301"/>
      <c r="C23" s="302"/>
      <c r="D23" s="302"/>
      <c r="E23" s="302"/>
      <c r="F23" s="303"/>
      <c r="G23" s="297"/>
      <c r="H23" s="298"/>
      <c r="I23" s="298"/>
      <c r="J23" s="298"/>
      <c r="L23" s="240"/>
      <c r="M23" s="281"/>
      <c r="N23" s="282"/>
      <c r="O23" s="284"/>
      <c r="P23" s="92" t="s">
        <v>92</v>
      </c>
      <c r="Q23" s="43"/>
      <c r="R23" s="44"/>
      <c r="S23" s="91" t="e">
        <f t="shared" si="0"/>
        <v>#DIV/0!</v>
      </c>
      <c r="T23" s="62"/>
      <c r="U23" s="94">
        <f>M22*T23</f>
        <v>0</v>
      </c>
      <c r="W23" s="128">
        <v>15</v>
      </c>
      <c r="X23" s="136"/>
      <c r="Y23" s="124"/>
      <c r="Z23" s="124"/>
      <c r="AA23" s="124"/>
      <c r="AB23" s="124"/>
      <c r="AC23" s="124"/>
      <c r="AD23" s="124"/>
      <c r="AE23" s="124"/>
      <c r="AF23" s="124"/>
      <c r="AG23" s="124"/>
      <c r="AH23" s="137"/>
    </row>
    <row r="24" spans="2:34" ht="14.45" customHeight="1" thickBot="1">
      <c r="B24" s="301"/>
      <c r="C24" s="302"/>
      <c r="D24" s="302"/>
      <c r="E24" s="302"/>
      <c r="F24" s="303"/>
      <c r="G24" s="297"/>
      <c r="H24" s="298"/>
      <c r="I24" s="298"/>
      <c r="J24" s="298"/>
      <c r="L24" s="240">
        <f t="shared" ref="L24" si="4">L22+1</f>
        <v>6</v>
      </c>
      <c r="M24" s="285"/>
      <c r="N24" s="287"/>
      <c r="O24" s="289"/>
      <c r="P24" s="89" t="s">
        <v>88</v>
      </c>
      <c r="Q24" s="45"/>
      <c r="R24" s="46"/>
      <c r="S24" s="90" t="e">
        <f t="shared" si="0"/>
        <v>#DIV/0!</v>
      </c>
      <c r="T24" s="63"/>
      <c r="U24" s="93">
        <f>M24*T24</f>
        <v>0</v>
      </c>
      <c r="W24" s="129">
        <v>16</v>
      </c>
      <c r="X24" s="134"/>
      <c r="Y24" s="126"/>
      <c r="Z24" s="126"/>
      <c r="AA24" s="126"/>
      <c r="AB24" s="126"/>
      <c r="AC24" s="126"/>
      <c r="AD24" s="126"/>
      <c r="AE24" s="126"/>
      <c r="AF24" s="126"/>
      <c r="AG24" s="126"/>
      <c r="AH24" s="135"/>
    </row>
    <row r="25" spans="2:34" ht="14.45" customHeight="1" thickBot="1">
      <c r="B25" s="301"/>
      <c r="C25" s="302"/>
      <c r="D25" s="302"/>
      <c r="E25" s="302"/>
      <c r="F25" s="303"/>
      <c r="G25" s="297"/>
      <c r="H25" s="298"/>
      <c r="I25" s="298"/>
      <c r="J25" s="298"/>
      <c r="L25" s="240"/>
      <c r="M25" s="285"/>
      <c r="N25" s="287"/>
      <c r="O25" s="291"/>
      <c r="P25" s="92" t="s">
        <v>92</v>
      </c>
      <c r="Q25" s="43"/>
      <c r="R25" s="44"/>
      <c r="S25" s="91" t="e">
        <f t="shared" si="0"/>
        <v>#DIV/0!</v>
      </c>
      <c r="T25" s="62"/>
      <c r="U25" s="94">
        <f>M24*T25</f>
        <v>0</v>
      </c>
      <c r="W25" s="128">
        <v>17</v>
      </c>
      <c r="X25" s="136"/>
      <c r="Y25" s="124"/>
      <c r="Z25" s="124"/>
      <c r="AA25" s="124"/>
      <c r="AB25" s="124"/>
      <c r="AC25" s="124"/>
      <c r="AD25" s="124"/>
      <c r="AE25" s="124"/>
      <c r="AF25" s="124"/>
      <c r="AG25" s="124"/>
      <c r="AH25" s="137"/>
    </row>
    <row r="26" spans="2:34" ht="14.45" customHeight="1" thickBot="1">
      <c r="B26" s="301"/>
      <c r="C26" s="302"/>
      <c r="D26" s="302"/>
      <c r="E26" s="302"/>
      <c r="F26" s="303"/>
      <c r="G26" s="297"/>
      <c r="H26" s="298"/>
      <c r="I26" s="298"/>
      <c r="J26" s="298"/>
      <c r="L26" s="240">
        <f t="shared" ref="L26" si="5">L24+1</f>
        <v>7</v>
      </c>
      <c r="M26" s="281"/>
      <c r="N26" s="282"/>
      <c r="O26" s="283"/>
      <c r="P26" s="89" t="s">
        <v>88</v>
      </c>
      <c r="Q26" s="45"/>
      <c r="R26" s="46"/>
      <c r="S26" s="90" t="e">
        <f t="shared" si="0"/>
        <v>#DIV/0!</v>
      </c>
      <c r="T26" s="63"/>
      <c r="U26" s="93">
        <f>M26*T26</f>
        <v>0</v>
      </c>
      <c r="W26" s="129">
        <v>18</v>
      </c>
      <c r="X26" s="134"/>
      <c r="Y26" s="126"/>
      <c r="Z26" s="126"/>
      <c r="AA26" s="126"/>
      <c r="AB26" s="126"/>
      <c r="AC26" s="126"/>
      <c r="AD26" s="126"/>
      <c r="AE26" s="126"/>
      <c r="AF26" s="126"/>
      <c r="AG26" s="126"/>
      <c r="AH26" s="135"/>
    </row>
    <row r="27" spans="2:34" ht="14.45" customHeight="1" thickBot="1">
      <c r="B27" s="301"/>
      <c r="C27" s="302"/>
      <c r="D27" s="302"/>
      <c r="E27" s="302"/>
      <c r="F27" s="303"/>
      <c r="G27" s="297"/>
      <c r="H27" s="298"/>
      <c r="I27" s="298"/>
      <c r="J27" s="298"/>
      <c r="L27" s="240"/>
      <c r="M27" s="281"/>
      <c r="N27" s="282"/>
      <c r="O27" s="284"/>
      <c r="P27" s="92" t="s">
        <v>92</v>
      </c>
      <c r="Q27" s="43"/>
      <c r="R27" s="44"/>
      <c r="S27" s="91" t="e">
        <f t="shared" si="0"/>
        <v>#DIV/0!</v>
      </c>
      <c r="T27" s="62"/>
      <c r="U27" s="94">
        <f>M26*T27</f>
        <v>0</v>
      </c>
      <c r="W27" s="128">
        <v>19</v>
      </c>
      <c r="X27" s="136"/>
      <c r="Y27" s="124"/>
      <c r="Z27" s="124"/>
      <c r="AA27" s="124"/>
      <c r="AB27" s="124"/>
      <c r="AC27" s="124"/>
      <c r="AD27" s="124"/>
      <c r="AE27" s="124"/>
      <c r="AF27" s="124"/>
      <c r="AG27" s="124"/>
      <c r="AH27" s="137"/>
    </row>
    <row r="28" spans="2:34" ht="14.45" customHeight="1" thickBot="1">
      <c r="B28" s="301"/>
      <c r="C28" s="302"/>
      <c r="D28" s="302"/>
      <c r="E28" s="302"/>
      <c r="F28" s="303"/>
      <c r="G28" s="297"/>
      <c r="H28" s="298"/>
      <c r="I28" s="298"/>
      <c r="J28" s="298"/>
      <c r="L28" s="240">
        <f t="shared" ref="L28" si="6">L26+1</f>
        <v>8</v>
      </c>
      <c r="M28" s="285"/>
      <c r="N28" s="287"/>
      <c r="O28" s="289"/>
      <c r="P28" s="89" t="s">
        <v>88</v>
      </c>
      <c r="Q28" s="45"/>
      <c r="R28" s="46"/>
      <c r="S28" s="90" t="e">
        <f t="shared" si="0"/>
        <v>#DIV/0!</v>
      </c>
      <c r="T28" s="63"/>
      <c r="U28" s="93">
        <f>M28*T28</f>
        <v>0</v>
      </c>
      <c r="W28" s="129">
        <v>20</v>
      </c>
      <c r="X28" s="134"/>
      <c r="Y28" s="126"/>
      <c r="Z28" s="126"/>
      <c r="AA28" s="126"/>
      <c r="AB28" s="126"/>
      <c r="AC28" s="126"/>
      <c r="AD28" s="126"/>
      <c r="AE28" s="126"/>
      <c r="AF28" s="126"/>
      <c r="AG28" s="126"/>
      <c r="AH28" s="135"/>
    </row>
    <row r="29" spans="2:34" ht="14.45" customHeight="1" thickBot="1">
      <c r="B29" s="304"/>
      <c r="C29" s="305"/>
      <c r="D29" s="305"/>
      <c r="E29" s="305"/>
      <c r="F29" s="306"/>
      <c r="G29" s="299"/>
      <c r="H29" s="300"/>
      <c r="I29" s="300"/>
      <c r="J29" s="300"/>
      <c r="L29" s="240"/>
      <c r="M29" s="285"/>
      <c r="N29" s="287"/>
      <c r="O29" s="291"/>
      <c r="P29" s="92" t="s">
        <v>92</v>
      </c>
      <c r="Q29" s="43"/>
      <c r="R29" s="44"/>
      <c r="S29" s="91" t="e">
        <f t="shared" si="0"/>
        <v>#DIV/0!</v>
      </c>
      <c r="T29" s="62"/>
      <c r="U29" s="94">
        <f>M28*T29</f>
        <v>0</v>
      </c>
      <c r="W29" s="128">
        <v>21</v>
      </c>
      <c r="X29" s="136"/>
      <c r="Y29" s="124"/>
      <c r="Z29" s="124"/>
      <c r="AA29" s="124"/>
      <c r="AB29" s="124"/>
      <c r="AC29" s="124"/>
      <c r="AD29" s="124"/>
      <c r="AE29" s="124"/>
      <c r="AF29" s="124"/>
      <c r="AG29" s="124"/>
      <c r="AH29" s="137"/>
    </row>
    <row r="30" spans="2:34" ht="14.45" customHeight="1">
      <c r="L30" s="240">
        <f t="shared" ref="L30" si="7">L28+1</f>
        <v>9</v>
      </c>
      <c r="M30" s="281"/>
      <c r="N30" s="282"/>
      <c r="O30" s="283"/>
      <c r="P30" s="89" t="s">
        <v>88</v>
      </c>
      <c r="Q30" s="45"/>
      <c r="R30" s="46"/>
      <c r="S30" s="90" t="e">
        <f t="shared" si="0"/>
        <v>#DIV/0!</v>
      </c>
      <c r="T30" s="63"/>
      <c r="U30" s="93">
        <f>M30*T30</f>
        <v>0</v>
      </c>
      <c r="W30" s="129">
        <v>22</v>
      </c>
      <c r="X30" s="134"/>
      <c r="Y30" s="126"/>
      <c r="Z30" s="126"/>
      <c r="AA30" s="126"/>
      <c r="AB30" s="126"/>
      <c r="AC30" s="126"/>
      <c r="AD30" s="126"/>
      <c r="AE30" s="126"/>
      <c r="AF30" s="126"/>
      <c r="AG30" s="126"/>
      <c r="AH30" s="135"/>
    </row>
    <row r="31" spans="2:34" ht="14.45" customHeight="1">
      <c r="B31" s="9" t="s">
        <v>147</v>
      </c>
      <c r="C31" s="22"/>
      <c r="D31" s="22"/>
      <c r="E31" s="22"/>
      <c r="F31" s="22"/>
      <c r="G31" s="22"/>
      <c r="L31" s="240"/>
      <c r="M31" s="281"/>
      <c r="N31" s="282"/>
      <c r="O31" s="284"/>
      <c r="P31" s="92" t="s">
        <v>92</v>
      </c>
      <c r="Q31" s="43"/>
      <c r="R31" s="44"/>
      <c r="S31" s="91" t="e">
        <f t="shared" si="0"/>
        <v>#DIV/0!</v>
      </c>
      <c r="T31" s="62"/>
      <c r="U31" s="94">
        <f>M30*T31</f>
        <v>0</v>
      </c>
      <c r="W31" s="128">
        <v>23</v>
      </c>
      <c r="X31" s="136"/>
      <c r="Y31" s="124"/>
      <c r="Z31" s="124"/>
      <c r="AA31" s="124"/>
      <c r="AB31" s="124"/>
      <c r="AC31" s="124"/>
      <c r="AD31" s="124"/>
      <c r="AE31" s="124"/>
      <c r="AF31" s="124"/>
      <c r="AG31" s="124"/>
      <c r="AH31" s="137"/>
    </row>
    <row r="32" spans="2:34" ht="14.45" customHeight="1" thickBot="1">
      <c r="B32" s="276" t="s">
        <v>107</v>
      </c>
      <c r="C32" s="276"/>
      <c r="D32" s="276"/>
      <c r="E32" s="276"/>
      <c r="F32" s="276"/>
      <c r="G32" s="275" t="s">
        <v>106</v>
      </c>
      <c r="H32" s="275"/>
      <c r="I32" s="275"/>
      <c r="J32" s="275"/>
      <c r="L32" s="240">
        <f t="shared" ref="L32" si="8">L30+1</f>
        <v>10</v>
      </c>
      <c r="M32" s="285"/>
      <c r="N32" s="287"/>
      <c r="O32" s="289"/>
      <c r="P32" s="89" t="s">
        <v>88</v>
      </c>
      <c r="Q32" s="45"/>
      <c r="R32" s="46"/>
      <c r="S32" s="90" t="e">
        <f t="shared" si="0"/>
        <v>#DIV/0!</v>
      </c>
      <c r="T32" s="63"/>
      <c r="U32" s="93">
        <f>M32*T32</f>
        <v>0</v>
      </c>
      <c r="W32" s="129">
        <v>24</v>
      </c>
      <c r="X32" s="134"/>
      <c r="Y32" s="126"/>
      <c r="Z32" s="126"/>
      <c r="AA32" s="126"/>
      <c r="AB32" s="126"/>
      <c r="AC32" s="126"/>
      <c r="AD32" s="126"/>
      <c r="AE32" s="126"/>
      <c r="AF32" s="126"/>
      <c r="AG32" s="126"/>
      <c r="AH32" s="135"/>
    </row>
    <row r="33" spans="2:34" ht="14.45" customHeight="1">
      <c r="B33" s="248" t="s">
        <v>116</v>
      </c>
      <c r="C33" s="249"/>
      <c r="D33" s="249"/>
      <c r="E33" s="249"/>
      <c r="F33" s="250"/>
      <c r="G33" s="257" t="s">
        <v>150</v>
      </c>
      <c r="H33" s="258"/>
      <c r="I33" s="258"/>
      <c r="J33" s="258"/>
      <c r="L33" s="240"/>
      <c r="M33" s="285"/>
      <c r="N33" s="287"/>
      <c r="O33" s="291"/>
      <c r="P33" s="92" t="s">
        <v>92</v>
      </c>
      <c r="Q33" s="43"/>
      <c r="R33" s="44"/>
      <c r="S33" s="91" t="e">
        <f t="shared" si="0"/>
        <v>#DIV/0!</v>
      </c>
      <c r="T33" s="62"/>
      <c r="U33" s="94">
        <f>M32*T33</f>
        <v>0</v>
      </c>
      <c r="W33" s="128">
        <v>25</v>
      </c>
      <c r="X33" s="136"/>
      <c r="Y33" s="124"/>
      <c r="Z33" s="124"/>
      <c r="AA33" s="124"/>
      <c r="AB33" s="124"/>
      <c r="AC33" s="124"/>
      <c r="AD33" s="124"/>
      <c r="AE33" s="124"/>
      <c r="AF33" s="124"/>
      <c r="AG33" s="124"/>
      <c r="AH33" s="137"/>
    </row>
    <row r="34" spans="2:34" ht="14.45" customHeight="1">
      <c r="B34" s="251"/>
      <c r="C34" s="252"/>
      <c r="D34" s="252"/>
      <c r="E34" s="252"/>
      <c r="F34" s="253"/>
      <c r="G34" s="257"/>
      <c r="H34" s="258"/>
      <c r="I34" s="258"/>
      <c r="J34" s="258"/>
      <c r="L34" s="240">
        <f t="shared" ref="L34" si="9">L32+1</f>
        <v>11</v>
      </c>
      <c r="M34" s="281"/>
      <c r="N34" s="282"/>
      <c r="O34" s="283"/>
      <c r="P34" s="89" t="s">
        <v>88</v>
      </c>
      <c r="Q34" s="45"/>
      <c r="R34" s="46"/>
      <c r="S34" s="90" t="e">
        <f t="shared" si="0"/>
        <v>#DIV/0!</v>
      </c>
      <c r="T34" s="63"/>
      <c r="U34" s="93">
        <f>M34*T34</f>
        <v>0</v>
      </c>
      <c r="W34" s="129">
        <v>26</v>
      </c>
      <c r="X34" s="134"/>
      <c r="Y34" s="126"/>
      <c r="Z34" s="126"/>
      <c r="AA34" s="126"/>
      <c r="AB34" s="126"/>
      <c r="AC34" s="126"/>
      <c r="AD34" s="126"/>
      <c r="AE34" s="126"/>
      <c r="AF34" s="126"/>
      <c r="AG34" s="126"/>
      <c r="AH34" s="135"/>
    </row>
    <row r="35" spans="2:34" ht="14.45" customHeight="1">
      <c r="B35" s="251"/>
      <c r="C35" s="252"/>
      <c r="D35" s="252"/>
      <c r="E35" s="252"/>
      <c r="F35" s="253"/>
      <c r="G35" s="257"/>
      <c r="H35" s="258"/>
      <c r="I35" s="258"/>
      <c r="J35" s="258"/>
      <c r="L35" s="240"/>
      <c r="M35" s="281"/>
      <c r="N35" s="282"/>
      <c r="O35" s="284"/>
      <c r="P35" s="92" t="s">
        <v>92</v>
      </c>
      <c r="Q35" s="43"/>
      <c r="R35" s="44"/>
      <c r="S35" s="91" t="e">
        <f t="shared" si="0"/>
        <v>#DIV/0!</v>
      </c>
      <c r="T35" s="62"/>
      <c r="U35" s="94">
        <f>M34*T35</f>
        <v>0</v>
      </c>
      <c r="W35" s="128">
        <v>27</v>
      </c>
      <c r="X35" s="136"/>
      <c r="Y35" s="124"/>
      <c r="Z35" s="124"/>
      <c r="AA35" s="124"/>
      <c r="AB35" s="124"/>
      <c r="AC35" s="124"/>
      <c r="AD35" s="124"/>
      <c r="AE35" s="124"/>
      <c r="AF35" s="124"/>
      <c r="AG35" s="124"/>
      <c r="AH35" s="137"/>
    </row>
    <row r="36" spans="2:34" ht="14.45" customHeight="1">
      <c r="B36" s="251"/>
      <c r="C36" s="252"/>
      <c r="D36" s="252"/>
      <c r="E36" s="252"/>
      <c r="F36" s="253"/>
      <c r="G36" s="257"/>
      <c r="H36" s="258"/>
      <c r="I36" s="258"/>
      <c r="J36" s="258"/>
      <c r="L36" s="240">
        <f t="shared" ref="L36" si="10">L34+1</f>
        <v>12</v>
      </c>
      <c r="M36" s="285"/>
      <c r="N36" s="287"/>
      <c r="O36" s="289"/>
      <c r="P36" s="89" t="s">
        <v>88</v>
      </c>
      <c r="Q36" s="45"/>
      <c r="R36" s="46"/>
      <c r="S36" s="90" t="e">
        <f t="shared" si="0"/>
        <v>#DIV/0!</v>
      </c>
      <c r="T36" s="63"/>
      <c r="U36" s="93">
        <f>M36*T36</f>
        <v>0</v>
      </c>
      <c r="W36" s="129">
        <v>28</v>
      </c>
      <c r="X36" s="134"/>
      <c r="Y36" s="126"/>
      <c r="Z36" s="126"/>
      <c r="AA36" s="126"/>
      <c r="AB36" s="126"/>
      <c r="AC36" s="126"/>
      <c r="AD36" s="126"/>
      <c r="AE36" s="126"/>
      <c r="AF36" s="126"/>
      <c r="AG36" s="126"/>
      <c r="AH36" s="135"/>
    </row>
    <row r="37" spans="2:34" ht="14.45" customHeight="1">
      <c r="B37" s="251"/>
      <c r="C37" s="252"/>
      <c r="D37" s="252"/>
      <c r="E37" s="252"/>
      <c r="F37" s="253"/>
      <c r="G37" s="257"/>
      <c r="H37" s="258"/>
      <c r="I37" s="258"/>
      <c r="J37" s="258"/>
      <c r="L37" s="240"/>
      <c r="M37" s="285"/>
      <c r="N37" s="287"/>
      <c r="O37" s="291"/>
      <c r="P37" s="92" t="s">
        <v>92</v>
      </c>
      <c r="Q37" s="43"/>
      <c r="R37" s="44"/>
      <c r="S37" s="91" t="e">
        <f t="shared" si="0"/>
        <v>#DIV/0!</v>
      </c>
      <c r="T37" s="62"/>
      <c r="U37" s="94">
        <f>M36*T37</f>
        <v>0</v>
      </c>
      <c r="W37" s="128">
        <v>29</v>
      </c>
      <c r="X37" s="136"/>
      <c r="Y37" s="124"/>
      <c r="Z37" s="124"/>
      <c r="AA37" s="124"/>
      <c r="AB37" s="124"/>
      <c r="AC37" s="124"/>
      <c r="AD37" s="124"/>
      <c r="AE37" s="124"/>
      <c r="AF37" s="124"/>
      <c r="AG37" s="124"/>
      <c r="AH37" s="137"/>
    </row>
    <row r="38" spans="2:34" ht="14.45" customHeight="1">
      <c r="B38" s="251"/>
      <c r="C38" s="252"/>
      <c r="D38" s="252"/>
      <c r="E38" s="252"/>
      <c r="F38" s="253"/>
      <c r="G38" s="257"/>
      <c r="H38" s="258"/>
      <c r="I38" s="258"/>
      <c r="J38" s="258"/>
      <c r="L38" s="240">
        <f t="shared" ref="L38" si="11">L36+1</f>
        <v>13</v>
      </c>
      <c r="M38" s="281"/>
      <c r="N38" s="282"/>
      <c r="O38" s="283"/>
      <c r="P38" s="89" t="s">
        <v>88</v>
      </c>
      <c r="Q38" s="45"/>
      <c r="R38" s="46"/>
      <c r="S38" s="90" t="e">
        <f t="shared" si="0"/>
        <v>#DIV/0!</v>
      </c>
      <c r="T38" s="63"/>
      <c r="U38" s="93">
        <f>M38*T38</f>
        <v>0</v>
      </c>
      <c r="W38" s="129">
        <v>30</v>
      </c>
      <c r="X38" s="134"/>
      <c r="Y38" s="126"/>
      <c r="Z38" s="126"/>
      <c r="AA38" s="126"/>
      <c r="AB38" s="126"/>
      <c r="AC38" s="126"/>
      <c r="AD38" s="126"/>
      <c r="AE38" s="126"/>
      <c r="AF38" s="126"/>
      <c r="AG38" s="126"/>
      <c r="AH38" s="135"/>
    </row>
    <row r="39" spans="2:34" ht="14.45" customHeight="1" thickBot="1">
      <c r="B39" s="254"/>
      <c r="C39" s="255"/>
      <c r="D39" s="255"/>
      <c r="E39" s="255"/>
      <c r="F39" s="256"/>
      <c r="G39" s="257"/>
      <c r="H39" s="258"/>
      <c r="I39" s="258"/>
      <c r="J39" s="258"/>
      <c r="L39" s="240"/>
      <c r="M39" s="281"/>
      <c r="N39" s="282"/>
      <c r="O39" s="284"/>
      <c r="P39" s="92" t="s">
        <v>92</v>
      </c>
      <c r="Q39" s="43"/>
      <c r="R39" s="44"/>
      <c r="S39" s="91" t="e">
        <f t="shared" si="0"/>
        <v>#DIV/0!</v>
      </c>
      <c r="T39" s="62"/>
      <c r="U39" s="94">
        <f>M38*T39</f>
        <v>0</v>
      </c>
      <c r="W39" s="128">
        <v>31</v>
      </c>
      <c r="X39" s="136"/>
      <c r="Y39" s="124"/>
      <c r="Z39" s="124"/>
      <c r="AA39" s="124"/>
      <c r="AB39" s="124"/>
      <c r="AC39" s="124"/>
      <c r="AD39" s="124"/>
      <c r="AE39" s="124"/>
      <c r="AF39" s="124"/>
      <c r="AG39" s="124"/>
      <c r="AH39" s="137"/>
    </row>
    <row r="40" spans="2:34" ht="14.45" customHeight="1">
      <c r="L40" s="240">
        <f t="shared" ref="L40" si="12">L38+1</f>
        <v>14</v>
      </c>
      <c r="M40" s="285"/>
      <c r="N40" s="287"/>
      <c r="O40" s="289"/>
      <c r="P40" s="89" t="s">
        <v>88</v>
      </c>
      <c r="Q40" s="45"/>
      <c r="R40" s="46"/>
      <c r="S40" s="90" t="e">
        <f t="shared" si="0"/>
        <v>#DIV/0!</v>
      </c>
      <c r="T40" s="63"/>
      <c r="U40" s="93">
        <f>M40*T40</f>
        <v>0</v>
      </c>
      <c r="W40" s="129">
        <v>32</v>
      </c>
      <c r="X40" s="134"/>
      <c r="Y40" s="126"/>
      <c r="Z40" s="126"/>
      <c r="AA40" s="126"/>
      <c r="AB40" s="126"/>
      <c r="AC40" s="126"/>
      <c r="AD40" s="126"/>
      <c r="AE40" s="126"/>
      <c r="AF40" s="126"/>
      <c r="AG40" s="126"/>
      <c r="AH40" s="135"/>
    </row>
    <row r="41" spans="2:34" ht="14.45" customHeight="1">
      <c r="B41" s="9" t="s">
        <v>148</v>
      </c>
      <c r="C41" s="18"/>
      <c r="D41" s="18"/>
      <c r="E41" s="18"/>
      <c r="F41" s="18"/>
      <c r="G41" s="111"/>
      <c r="L41" s="240"/>
      <c r="M41" s="285"/>
      <c r="N41" s="287"/>
      <c r="O41" s="291"/>
      <c r="P41" s="92" t="s">
        <v>92</v>
      </c>
      <c r="Q41" s="43"/>
      <c r="R41" s="44"/>
      <c r="S41" s="91" t="e">
        <f t="shared" si="0"/>
        <v>#DIV/0!</v>
      </c>
      <c r="T41" s="62"/>
      <c r="U41" s="94">
        <f>M40*T41</f>
        <v>0</v>
      </c>
      <c r="W41" s="128">
        <v>33</v>
      </c>
      <c r="X41" s="136"/>
      <c r="Y41" s="124"/>
      <c r="Z41" s="124"/>
      <c r="AA41" s="124"/>
      <c r="AB41" s="124"/>
      <c r="AC41" s="124"/>
      <c r="AD41" s="124"/>
      <c r="AE41" s="124"/>
      <c r="AF41" s="124"/>
      <c r="AG41" s="124"/>
      <c r="AH41" s="137"/>
    </row>
    <row r="42" spans="2:34" ht="14.45" customHeight="1" thickBot="1">
      <c r="B42" s="276" t="s">
        <v>107</v>
      </c>
      <c r="C42" s="276"/>
      <c r="D42" s="276"/>
      <c r="E42" s="276"/>
      <c r="F42" s="276"/>
      <c r="G42" s="276" t="s">
        <v>106</v>
      </c>
      <c r="H42" s="276"/>
      <c r="I42" s="276"/>
      <c r="J42" s="276"/>
      <c r="L42" s="240">
        <f t="shared" ref="L42" si="13">L40+1</f>
        <v>15</v>
      </c>
      <c r="M42" s="281"/>
      <c r="N42" s="282"/>
      <c r="O42" s="283"/>
      <c r="P42" s="89" t="s">
        <v>88</v>
      </c>
      <c r="Q42" s="45"/>
      <c r="R42" s="46"/>
      <c r="S42" s="90" t="e">
        <f t="shared" si="0"/>
        <v>#DIV/0!</v>
      </c>
      <c r="T42" s="63"/>
      <c r="U42" s="93">
        <f>M42*T42</f>
        <v>0</v>
      </c>
      <c r="W42" s="129">
        <v>34</v>
      </c>
      <c r="X42" s="138"/>
      <c r="Y42" s="127"/>
      <c r="Z42" s="127"/>
      <c r="AA42" s="127"/>
      <c r="AB42" s="127"/>
      <c r="AC42" s="127"/>
      <c r="AD42" s="127"/>
      <c r="AE42" s="127"/>
      <c r="AF42" s="127"/>
      <c r="AG42" s="127"/>
      <c r="AH42" s="139"/>
    </row>
    <row r="43" spans="2:34" ht="14.45" customHeight="1">
      <c r="B43" s="248" t="s">
        <v>110</v>
      </c>
      <c r="C43" s="249"/>
      <c r="D43" s="249"/>
      <c r="E43" s="249"/>
      <c r="F43" s="250"/>
      <c r="G43" s="257" t="s">
        <v>149</v>
      </c>
      <c r="H43" s="258"/>
      <c r="I43" s="258"/>
      <c r="J43" s="258"/>
      <c r="L43" s="240"/>
      <c r="M43" s="281"/>
      <c r="N43" s="282"/>
      <c r="O43" s="284"/>
      <c r="P43" s="92" t="s">
        <v>92</v>
      </c>
      <c r="Q43" s="43"/>
      <c r="R43" s="44"/>
      <c r="S43" s="91" t="e">
        <f t="shared" si="0"/>
        <v>#DIV/0!</v>
      </c>
      <c r="T43" s="62"/>
      <c r="U43" s="94">
        <f>M42*T43</f>
        <v>0</v>
      </c>
      <c r="W43" s="128">
        <v>35</v>
      </c>
      <c r="X43" s="140"/>
      <c r="Y43" s="125"/>
      <c r="Z43" s="125"/>
      <c r="AA43" s="125"/>
      <c r="AB43" s="125"/>
      <c r="AC43" s="125"/>
      <c r="AD43" s="125"/>
      <c r="AE43" s="125"/>
      <c r="AF43" s="125"/>
      <c r="AG43" s="125"/>
      <c r="AH43" s="141"/>
    </row>
    <row r="44" spans="2:34" ht="14.45" customHeight="1">
      <c r="B44" s="251"/>
      <c r="C44" s="252"/>
      <c r="D44" s="252"/>
      <c r="E44" s="252"/>
      <c r="F44" s="253"/>
      <c r="G44" s="257"/>
      <c r="H44" s="258"/>
      <c r="I44" s="258"/>
      <c r="J44" s="258"/>
      <c r="L44" s="240">
        <f t="shared" ref="L44" si="14">L42+1</f>
        <v>16</v>
      </c>
      <c r="M44" s="285"/>
      <c r="N44" s="287"/>
      <c r="O44" s="289"/>
      <c r="P44" s="89" t="s">
        <v>88</v>
      </c>
      <c r="Q44" s="45"/>
      <c r="R44" s="46"/>
      <c r="S44" s="90" t="e">
        <f t="shared" ref="S44:S73" si="15">T44/$T$11</f>
        <v>#DIV/0!</v>
      </c>
      <c r="T44" s="63"/>
      <c r="U44" s="93">
        <f>M44*T44</f>
        <v>0</v>
      </c>
      <c r="W44" s="129">
        <v>36</v>
      </c>
      <c r="X44" s="138"/>
      <c r="Y44" s="127"/>
      <c r="Z44" s="127"/>
      <c r="AA44" s="127"/>
      <c r="AB44" s="127"/>
      <c r="AC44" s="127"/>
      <c r="AD44" s="127"/>
      <c r="AE44" s="127"/>
      <c r="AF44" s="127"/>
      <c r="AG44" s="127"/>
      <c r="AH44" s="139"/>
    </row>
    <row r="45" spans="2:34" ht="14.45" customHeight="1">
      <c r="B45" s="251"/>
      <c r="C45" s="252"/>
      <c r="D45" s="252"/>
      <c r="E45" s="252"/>
      <c r="F45" s="253"/>
      <c r="G45" s="257"/>
      <c r="H45" s="258"/>
      <c r="I45" s="258"/>
      <c r="J45" s="258"/>
      <c r="L45" s="240"/>
      <c r="M45" s="285"/>
      <c r="N45" s="287"/>
      <c r="O45" s="291"/>
      <c r="P45" s="92" t="s">
        <v>92</v>
      </c>
      <c r="Q45" s="43"/>
      <c r="R45" s="44"/>
      <c r="S45" s="91" t="e">
        <f t="shared" si="15"/>
        <v>#DIV/0!</v>
      </c>
      <c r="T45" s="62"/>
      <c r="U45" s="94">
        <f>M44*T45</f>
        <v>0</v>
      </c>
      <c r="W45" s="128">
        <v>37</v>
      </c>
      <c r="X45" s="140"/>
      <c r="Y45" s="125"/>
      <c r="Z45" s="125"/>
      <c r="AA45" s="125"/>
      <c r="AB45" s="125"/>
      <c r="AC45" s="125"/>
      <c r="AD45" s="125"/>
      <c r="AE45" s="125"/>
      <c r="AF45" s="125"/>
      <c r="AG45" s="125"/>
      <c r="AH45" s="141"/>
    </row>
    <row r="46" spans="2:34" ht="14.45" customHeight="1">
      <c r="B46" s="251"/>
      <c r="C46" s="252"/>
      <c r="D46" s="252"/>
      <c r="E46" s="252"/>
      <c r="F46" s="253"/>
      <c r="G46" s="257"/>
      <c r="H46" s="258"/>
      <c r="I46" s="258"/>
      <c r="J46" s="258"/>
      <c r="L46" s="240">
        <f t="shared" ref="L46" si="16">L44+1</f>
        <v>17</v>
      </c>
      <c r="M46" s="281"/>
      <c r="N46" s="282"/>
      <c r="O46" s="283"/>
      <c r="P46" s="89" t="s">
        <v>88</v>
      </c>
      <c r="Q46" s="45"/>
      <c r="R46" s="46"/>
      <c r="S46" s="90" t="e">
        <f t="shared" si="15"/>
        <v>#DIV/0!</v>
      </c>
      <c r="T46" s="63"/>
      <c r="U46" s="93">
        <f>M46*T46</f>
        <v>0</v>
      </c>
      <c r="W46" s="129">
        <v>38</v>
      </c>
      <c r="X46" s="138"/>
      <c r="Y46" s="127"/>
      <c r="Z46" s="127"/>
      <c r="AA46" s="127"/>
      <c r="AB46" s="127"/>
      <c r="AC46" s="127"/>
      <c r="AD46" s="127"/>
      <c r="AE46" s="127"/>
      <c r="AF46" s="127"/>
      <c r="AG46" s="127"/>
      <c r="AH46" s="139"/>
    </row>
    <row r="47" spans="2:34" ht="14.45" customHeight="1">
      <c r="B47" s="251"/>
      <c r="C47" s="252"/>
      <c r="D47" s="252"/>
      <c r="E47" s="252"/>
      <c r="F47" s="253"/>
      <c r="G47" s="257"/>
      <c r="H47" s="258"/>
      <c r="I47" s="258"/>
      <c r="J47" s="258"/>
      <c r="L47" s="240"/>
      <c r="M47" s="281"/>
      <c r="N47" s="282"/>
      <c r="O47" s="284"/>
      <c r="P47" s="92" t="s">
        <v>92</v>
      </c>
      <c r="Q47" s="43"/>
      <c r="R47" s="44"/>
      <c r="S47" s="91" t="e">
        <f t="shared" si="15"/>
        <v>#DIV/0!</v>
      </c>
      <c r="T47" s="62"/>
      <c r="U47" s="94">
        <f>M46*T47</f>
        <v>0</v>
      </c>
      <c r="W47" s="128">
        <v>39</v>
      </c>
      <c r="X47" s="140"/>
      <c r="Y47" s="125"/>
      <c r="Z47" s="125"/>
      <c r="AA47" s="125"/>
      <c r="AB47" s="125"/>
      <c r="AC47" s="125"/>
      <c r="AD47" s="125"/>
      <c r="AE47" s="125"/>
      <c r="AF47" s="125"/>
      <c r="AG47" s="125"/>
      <c r="AH47" s="141"/>
    </row>
    <row r="48" spans="2:34" ht="14.45" customHeight="1">
      <c r="B48" s="251"/>
      <c r="C48" s="252"/>
      <c r="D48" s="252"/>
      <c r="E48" s="252"/>
      <c r="F48" s="253"/>
      <c r="G48" s="257"/>
      <c r="H48" s="258"/>
      <c r="I48" s="258"/>
      <c r="J48" s="258"/>
      <c r="L48" s="240">
        <f t="shared" ref="L48" si="17">L46+1</f>
        <v>18</v>
      </c>
      <c r="M48" s="285"/>
      <c r="N48" s="287"/>
      <c r="O48" s="289"/>
      <c r="P48" s="89" t="s">
        <v>88</v>
      </c>
      <c r="Q48" s="45"/>
      <c r="R48" s="46"/>
      <c r="S48" s="90" t="e">
        <f t="shared" si="15"/>
        <v>#DIV/0!</v>
      </c>
      <c r="T48" s="63"/>
      <c r="U48" s="93">
        <f>M48*T48</f>
        <v>0</v>
      </c>
      <c r="W48" s="129">
        <v>40</v>
      </c>
      <c r="X48" s="138"/>
      <c r="Y48" s="127"/>
      <c r="Z48" s="127"/>
      <c r="AA48" s="127"/>
      <c r="AB48" s="127"/>
      <c r="AC48" s="127"/>
      <c r="AD48" s="127"/>
      <c r="AE48" s="127"/>
      <c r="AF48" s="127"/>
      <c r="AG48" s="127"/>
      <c r="AH48" s="139"/>
    </row>
    <row r="49" spans="2:34" ht="14.45" customHeight="1">
      <c r="B49" s="251"/>
      <c r="C49" s="252"/>
      <c r="D49" s="252"/>
      <c r="E49" s="252"/>
      <c r="F49" s="253"/>
      <c r="G49" s="257"/>
      <c r="H49" s="258"/>
      <c r="I49" s="258"/>
      <c r="J49" s="258"/>
      <c r="L49" s="240"/>
      <c r="M49" s="285"/>
      <c r="N49" s="287"/>
      <c r="O49" s="291"/>
      <c r="P49" s="92" t="s">
        <v>92</v>
      </c>
      <c r="Q49" s="43"/>
      <c r="R49" s="44"/>
      <c r="S49" s="91" t="e">
        <f t="shared" si="15"/>
        <v>#DIV/0!</v>
      </c>
      <c r="T49" s="62"/>
      <c r="U49" s="94">
        <f>M48*T49</f>
        <v>0</v>
      </c>
      <c r="W49" s="128">
        <v>41</v>
      </c>
      <c r="X49" s="140"/>
      <c r="Y49" s="125"/>
      <c r="Z49" s="125"/>
      <c r="AA49" s="125"/>
      <c r="AB49" s="125"/>
      <c r="AC49" s="125"/>
      <c r="AD49" s="125"/>
      <c r="AE49" s="125"/>
      <c r="AF49" s="125"/>
      <c r="AG49" s="125"/>
      <c r="AH49" s="141"/>
    </row>
    <row r="50" spans="2:34" ht="14.45" customHeight="1">
      <c r="B50" s="251"/>
      <c r="C50" s="252"/>
      <c r="D50" s="252"/>
      <c r="E50" s="252"/>
      <c r="F50" s="253"/>
      <c r="G50" s="257"/>
      <c r="H50" s="258"/>
      <c r="I50" s="258"/>
      <c r="J50" s="258"/>
      <c r="L50" s="240">
        <f t="shared" ref="L50" si="18">L48+1</f>
        <v>19</v>
      </c>
      <c r="M50" s="281"/>
      <c r="N50" s="282"/>
      <c r="O50" s="283"/>
      <c r="P50" s="89" t="s">
        <v>88</v>
      </c>
      <c r="Q50" s="45"/>
      <c r="R50" s="46"/>
      <c r="S50" s="90" t="e">
        <f t="shared" si="15"/>
        <v>#DIV/0!</v>
      </c>
      <c r="T50" s="63"/>
      <c r="U50" s="93">
        <f>M50*T50</f>
        <v>0</v>
      </c>
      <c r="W50" s="129">
        <v>42</v>
      </c>
      <c r="X50" s="138"/>
      <c r="Y50" s="127"/>
      <c r="Z50" s="127"/>
      <c r="AA50" s="127"/>
      <c r="AB50" s="127"/>
      <c r="AC50" s="127"/>
      <c r="AD50" s="127"/>
      <c r="AE50" s="127"/>
      <c r="AF50" s="127"/>
      <c r="AG50" s="127"/>
      <c r="AH50" s="139"/>
    </row>
    <row r="51" spans="2:34" ht="14.45" customHeight="1">
      <c r="B51" s="251"/>
      <c r="C51" s="252"/>
      <c r="D51" s="252"/>
      <c r="E51" s="252"/>
      <c r="F51" s="253"/>
      <c r="G51" s="257"/>
      <c r="H51" s="258"/>
      <c r="I51" s="258"/>
      <c r="J51" s="258"/>
      <c r="L51" s="240"/>
      <c r="M51" s="281"/>
      <c r="N51" s="282"/>
      <c r="O51" s="284"/>
      <c r="P51" s="92" t="s">
        <v>92</v>
      </c>
      <c r="Q51" s="43"/>
      <c r="R51" s="44"/>
      <c r="S51" s="91" t="e">
        <f t="shared" si="15"/>
        <v>#DIV/0!</v>
      </c>
      <c r="T51" s="62"/>
      <c r="U51" s="94">
        <f>M50*T51</f>
        <v>0</v>
      </c>
      <c r="W51" s="128">
        <v>43</v>
      </c>
      <c r="X51" s="140"/>
      <c r="Y51" s="125"/>
      <c r="Z51" s="125"/>
      <c r="AA51" s="125"/>
      <c r="AB51" s="125"/>
      <c r="AC51" s="125"/>
      <c r="AD51" s="125"/>
      <c r="AE51" s="125"/>
      <c r="AF51" s="125"/>
      <c r="AG51" s="125"/>
      <c r="AH51" s="141"/>
    </row>
    <row r="52" spans="2:34" ht="14.45" customHeight="1">
      <c r="B52" s="251"/>
      <c r="C52" s="252"/>
      <c r="D52" s="252"/>
      <c r="E52" s="252"/>
      <c r="F52" s="253"/>
      <c r="G52" s="257"/>
      <c r="H52" s="258"/>
      <c r="I52" s="258"/>
      <c r="J52" s="258"/>
      <c r="L52" s="240">
        <f t="shared" ref="L52" si="19">L50+1</f>
        <v>20</v>
      </c>
      <c r="M52" s="285"/>
      <c r="N52" s="287"/>
      <c r="O52" s="289"/>
      <c r="P52" s="89" t="s">
        <v>88</v>
      </c>
      <c r="Q52" s="45"/>
      <c r="R52" s="46"/>
      <c r="S52" s="90" t="e">
        <f t="shared" si="15"/>
        <v>#DIV/0!</v>
      </c>
      <c r="T52" s="63"/>
      <c r="U52" s="93">
        <f>M52*T52</f>
        <v>0</v>
      </c>
      <c r="W52" s="129">
        <v>44</v>
      </c>
      <c r="X52" s="138"/>
      <c r="Y52" s="127"/>
      <c r="Z52" s="127"/>
      <c r="AA52" s="127"/>
      <c r="AB52" s="127"/>
      <c r="AC52" s="127"/>
      <c r="AD52" s="127"/>
      <c r="AE52" s="127"/>
      <c r="AF52" s="127"/>
      <c r="AG52" s="127"/>
      <c r="AH52" s="139"/>
    </row>
    <row r="53" spans="2:34" ht="14.45" customHeight="1">
      <c r="B53" s="251"/>
      <c r="C53" s="252"/>
      <c r="D53" s="252"/>
      <c r="E53" s="252"/>
      <c r="F53" s="253"/>
      <c r="G53" s="257"/>
      <c r="H53" s="258"/>
      <c r="I53" s="258"/>
      <c r="J53" s="258"/>
      <c r="L53" s="240"/>
      <c r="M53" s="285"/>
      <c r="N53" s="287"/>
      <c r="O53" s="291"/>
      <c r="P53" s="92" t="s">
        <v>92</v>
      </c>
      <c r="Q53" s="43"/>
      <c r="R53" s="44"/>
      <c r="S53" s="91" t="e">
        <f t="shared" si="15"/>
        <v>#DIV/0!</v>
      </c>
      <c r="T53" s="62"/>
      <c r="U53" s="94">
        <f>M52*T53</f>
        <v>0</v>
      </c>
      <c r="W53" s="128">
        <v>45</v>
      </c>
      <c r="X53" s="140"/>
      <c r="Y53" s="125"/>
      <c r="Z53" s="125"/>
      <c r="AA53" s="125"/>
      <c r="AB53" s="125"/>
      <c r="AC53" s="125"/>
      <c r="AD53" s="125"/>
      <c r="AE53" s="125"/>
      <c r="AF53" s="125"/>
      <c r="AG53" s="125"/>
      <c r="AH53" s="141"/>
    </row>
    <row r="54" spans="2:34" ht="14.45" customHeight="1">
      <c r="B54" s="251"/>
      <c r="C54" s="252"/>
      <c r="D54" s="252"/>
      <c r="E54" s="252"/>
      <c r="F54" s="253"/>
      <c r="G54" s="257"/>
      <c r="H54" s="258"/>
      <c r="I54" s="258"/>
      <c r="J54" s="258"/>
      <c r="L54" s="240">
        <f t="shared" ref="L54" si="20">L52+1</f>
        <v>21</v>
      </c>
      <c r="M54" s="281"/>
      <c r="N54" s="282"/>
      <c r="O54" s="283"/>
      <c r="P54" s="89" t="s">
        <v>88</v>
      </c>
      <c r="Q54" s="45"/>
      <c r="R54" s="46"/>
      <c r="S54" s="90" t="e">
        <f t="shared" si="15"/>
        <v>#DIV/0!</v>
      </c>
      <c r="T54" s="63"/>
      <c r="U54" s="93">
        <f>M54*T54</f>
        <v>0</v>
      </c>
      <c r="W54" s="129">
        <v>46</v>
      </c>
      <c r="X54" s="138"/>
      <c r="Y54" s="127"/>
      <c r="Z54" s="127"/>
      <c r="AA54" s="127"/>
      <c r="AB54" s="127"/>
      <c r="AC54" s="127"/>
      <c r="AD54" s="127"/>
      <c r="AE54" s="127"/>
      <c r="AF54" s="127"/>
      <c r="AG54" s="127"/>
      <c r="AH54" s="139"/>
    </row>
    <row r="55" spans="2:34" ht="14.45" customHeight="1">
      <c r="B55" s="251"/>
      <c r="C55" s="252"/>
      <c r="D55" s="252"/>
      <c r="E55" s="252"/>
      <c r="F55" s="253"/>
      <c r="G55" s="257"/>
      <c r="H55" s="258"/>
      <c r="I55" s="258"/>
      <c r="J55" s="258"/>
      <c r="L55" s="240"/>
      <c r="M55" s="281"/>
      <c r="N55" s="282"/>
      <c r="O55" s="284"/>
      <c r="P55" s="92" t="s">
        <v>92</v>
      </c>
      <c r="Q55" s="43"/>
      <c r="R55" s="44"/>
      <c r="S55" s="91" t="e">
        <f t="shared" si="15"/>
        <v>#DIV/0!</v>
      </c>
      <c r="T55" s="62"/>
      <c r="U55" s="94">
        <f>M54*T55</f>
        <v>0</v>
      </c>
      <c r="W55" s="128">
        <v>47</v>
      </c>
      <c r="X55" s="140"/>
      <c r="Y55" s="125"/>
      <c r="Z55" s="125"/>
      <c r="AA55" s="125"/>
      <c r="AB55" s="125"/>
      <c r="AC55" s="125"/>
      <c r="AD55" s="125"/>
      <c r="AE55" s="125"/>
      <c r="AF55" s="125"/>
      <c r="AG55" s="125"/>
      <c r="AH55" s="141"/>
    </row>
    <row r="56" spans="2:34" ht="14.45" customHeight="1">
      <c r="B56" s="251"/>
      <c r="C56" s="252"/>
      <c r="D56" s="252"/>
      <c r="E56" s="252"/>
      <c r="F56" s="253"/>
      <c r="G56" s="257"/>
      <c r="H56" s="258"/>
      <c r="I56" s="258"/>
      <c r="J56" s="258"/>
      <c r="L56" s="240">
        <f t="shared" ref="L56" si="21">L54+1</f>
        <v>22</v>
      </c>
      <c r="M56" s="285"/>
      <c r="N56" s="287"/>
      <c r="O56" s="289"/>
      <c r="P56" s="89" t="s">
        <v>88</v>
      </c>
      <c r="Q56" s="45"/>
      <c r="R56" s="46"/>
      <c r="S56" s="90" t="e">
        <f t="shared" si="15"/>
        <v>#DIV/0!</v>
      </c>
      <c r="T56" s="63"/>
      <c r="U56" s="93">
        <f>M56*T56</f>
        <v>0</v>
      </c>
      <c r="W56" s="129">
        <v>48</v>
      </c>
      <c r="X56" s="138"/>
      <c r="Y56" s="127"/>
      <c r="Z56" s="127"/>
      <c r="AA56" s="127"/>
      <c r="AB56" s="127"/>
      <c r="AC56" s="127"/>
      <c r="AD56" s="127"/>
      <c r="AE56" s="127"/>
      <c r="AF56" s="127"/>
      <c r="AG56" s="127"/>
      <c r="AH56" s="139"/>
    </row>
    <row r="57" spans="2:34" ht="14.45" customHeight="1">
      <c r="B57" s="251"/>
      <c r="C57" s="252"/>
      <c r="D57" s="252"/>
      <c r="E57" s="252"/>
      <c r="F57" s="253"/>
      <c r="G57" s="257"/>
      <c r="H57" s="258"/>
      <c r="I57" s="258"/>
      <c r="J57" s="258"/>
      <c r="L57" s="240"/>
      <c r="M57" s="285"/>
      <c r="N57" s="287"/>
      <c r="O57" s="291"/>
      <c r="P57" s="92" t="s">
        <v>92</v>
      </c>
      <c r="Q57" s="43"/>
      <c r="R57" s="44"/>
      <c r="S57" s="91" t="e">
        <f t="shared" si="15"/>
        <v>#DIV/0!</v>
      </c>
      <c r="T57" s="62"/>
      <c r="U57" s="94">
        <f>M56*T57</f>
        <v>0</v>
      </c>
      <c r="W57" s="128">
        <v>49</v>
      </c>
      <c r="X57" s="140"/>
      <c r="Y57" s="125"/>
      <c r="Z57" s="125"/>
      <c r="AA57" s="125"/>
      <c r="AB57" s="125"/>
      <c r="AC57" s="125"/>
      <c r="AD57" s="125"/>
      <c r="AE57" s="125"/>
      <c r="AF57" s="125"/>
      <c r="AG57" s="125"/>
      <c r="AH57" s="141"/>
    </row>
    <row r="58" spans="2:34" ht="14.45" customHeight="1">
      <c r="B58" s="251"/>
      <c r="C58" s="252"/>
      <c r="D58" s="252"/>
      <c r="E58" s="252"/>
      <c r="F58" s="253"/>
      <c r="G58" s="257"/>
      <c r="H58" s="258"/>
      <c r="I58" s="258"/>
      <c r="J58" s="258"/>
      <c r="L58" s="240">
        <f t="shared" ref="L58" si="22">L56+1</f>
        <v>23</v>
      </c>
      <c r="M58" s="281"/>
      <c r="N58" s="282"/>
      <c r="O58" s="283"/>
      <c r="P58" s="89" t="s">
        <v>88</v>
      </c>
      <c r="Q58" s="45"/>
      <c r="R58" s="46"/>
      <c r="S58" s="90" t="e">
        <f t="shared" si="15"/>
        <v>#DIV/0!</v>
      </c>
      <c r="T58" s="63"/>
      <c r="U58" s="93">
        <f>M58*T58</f>
        <v>0</v>
      </c>
      <c r="W58" s="129">
        <v>50</v>
      </c>
      <c r="X58" s="138"/>
      <c r="Y58" s="127"/>
      <c r="Z58" s="127"/>
      <c r="AA58" s="127"/>
      <c r="AB58" s="127"/>
      <c r="AC58" s="127"/>
      <c r="AD58" s="127"/>
      <c r="AE58" s="127"/>
      <c r="AF58" s="127"/>
      <c r="AG58" s="127"/>
      <c r="AH58" s="139"/>
    </row>
    <row r="59" spans="2:34" ht="14.45" customHeight="1">
      <c r="B59" s="251"/>
      <c r="C59" s="252"/>
      <c r="D59" s="252"/>
      <c r="E59" s="252"/>
      <c r="F59" s="253"/>
      <c r="G59" s="257"/>
      <c r="H59" s="258"/>
      <c r="I59" s="258"/>
      <c r="J59" s="258"/>
      <c r="L59" s="240"/>
      <c r="M59" s="281"/>
      <c r="N59" s="282"/>
      <c r="O59" s="284"/>
      <c r="P59" s="92" t="s">
        <v>92</v>
      </c>
      <c r="Q59" s="43"/>
      <c r="R59" s="44"/>
      <c r="S59" s="91" t="e">
        <f t="shared" si="15"/>
        <v>#DIV/0!</v>
      </c>
      <c r="T59" s="62"/>
      <c r="U59" s="94">
        <f>M58*T59</f>
        <v>0</v>
      </c>
      <c r="W59" s="128">
        <v>51</v>
      </c>
      <c r="X59" s="140"/>
      <c r="Y59" s="125"/>
      <c r="Z59" s="125"/>
      <c r="AA59" s="125"/>
      <c r="AB59" s="125"/>
      <c r="AC59" s="125"/>
      <c r="AD59" s="125"/>
      <c r="AE59" s="125"/>
      <c r="AF59" s="125"/>
      <c r="AG59" s="125"/>
      <c r="AH59" s="141"/>
    </row>
    <row r="60" spans="2:34" ht="14.45" customHeight="1">
      <c r="B60" s="251"/>
      <c r="C60" s="252"/>
      <c r="D60" s="252"/>
      <c r="E60" s="252"/>
      <c r="F60" s="253"/>
      <c r="G60" s="257"/>
      <c r="H60" s="258"/>
      <c r="I60" s="258"/>
      <c r="J60" s="258"/>
      <c r="L60" s="240">
        <f t="shared" ref="L60" si="23">L58+1</f>
        <v>24</v>
      </c>
      <c r="M60" s="285"/>
      <c r="N60" s="287"/>
      <c r="O60" s="289"/>
      <c r="P60" s="89" t="s">
        <v>88</v>
      </c>
      <c r="Q60" s="45"/>
      <c r="R60" s="46"/>
      <c r="S60" s="90" t="e">
        <f t="shared" si="15"/>
        <v>#DIV/0!</v>
      </c>
      <c r="T60" s="63"/>
      <c r="U60" s="93">
        <f>M60*T60</f>
        <v>0</v>
      </c>
      <c r="W60" s="129">
        <v>52</v>
      </c>
      <c r="X60" s="138"/>
      <c r="Y60" s="127"/>
      <c r="Z60" s="127"/>
      <c r="AA60" s="127"/>
      <c r="AB60" s="127"/>
      <c r="AC60" s="127"/>
      <c r="AD60" s="127"/>
      <c r="AE60" s="127"/>
      <c r="AF60" s="127"/>
      <c r="AG60" s="127"/>
      <c r="AH60" s="139"/>
    </row>
    <row r="61" spans="2:34" ht="14.45" customHeight="1">
      <c r="B61" s="251"/>
      <c r="C61" s="252"/>
      <c r="D61" s="252"/>
      <c r="E61" s="252"/>
      <c r="F61" s="253"/>
      <c r="G61" s="257"/>
      <c r="H61" s="258"/>
      <c r="I61" s="258"/>
      <c r="J61" s="258"/>
      <c r="L61" s="240"/>
      <c r="M61" s="285"/>
      <c r="N61" s="287"/>
      <c r="O61" s="291"/>
      <c r="P61" s="92" t="s">
        <v>92</v>
      </c>
      <c r="Q61" s="43"/>
      <c r="R61" s="44"/>
      <c r="S61" s="91" t="e">
        <f t="shared" si="15"/>
        <v>#DIV/0!</v>
      </c>
      <c r="T61" s="62"/>
      <c r="U61" s="94">
        <f>M60*T61</f>
        <v>0</v>
      </c>
      <c r="W61" s="128">
        <v>53</v>
      </c>
      <c r="X61" s="140"/>
      <c r="Y61" s="125"/>
      <c r="Z61" s="125"/>
      <c r="AA61" s="125"/>
      <c r="AB61" s="125"/>
      <c r="AC61" s="125"/>
      <c r="AD61" s="125"/>
      <c r="AE61" s="125"/>
      <c r="AF61" s="125"/>
      <c r="AG61" s="125"/>
      <c r="AH61" s="141"/>
    </row>
    <row r="62" spans="2:34" ht="14.45" customHeight="1">
      <c r="B62" s="251"/>
      <c r="C62" s="252"/>
      <c r="D62" s="252"/>
      <c r="E62" s="252"/>
      <c r="F62" s="253"/>
      <c r="G62" s="257"/>
      <c r="H62" s="258"/>
      <c r="I62" s="258"/>
      <c r="J62" s="258"/>
      <c r="L62" s="240">
        <f t="shared" ref="L62" si="24">L60+1</f>
        <v>25</v>
      </c>
      <c r="M62" s="281"/>
      <c r="N62" s="282"/>
      <c r="O62" s="283"/>
      <c r="P62" s="89" t="s">
        <v>88</v>
      </c>
      <c r="Q62" s="45"/>
      <c r="R62" s="46"/>
      <c r="S62" s="90" t="e">
        <f t="shared" si="15"/>
        <v>#DIV/0!</v>
      </c>
      <c r="T62" s="63"/>
      <c r="U62" s="93">
        <f>M62*T62</f>
        <v>0</v>
      </c>
      <c r="W62" s="129">
        <v>54</v>
      </c>
      <c r="X62" s="138"/>
      <c r="Y62" s="127"/>
      <c r="Z62" s="127"/>
      <c r="AA62" s="127"/>
      <c r="AB62" s="127"/>
      <c r="AC62" s="127"/>
      <c r="AD62" s="127"/>
      <c r="AE62" s="127"/>
      <c r="AF62" s="127"/>
      <c r="AG62" s="127"/>
      <c r="AH62" s="139"/>
    </row>
    <row r="63" spans="2:34" ht="14.45" customHeight="1">
      <c r="B63" s="251"/>
      <c r="C63" s="252"/>
      <c r="D63" s="252"/>
      <c r="E63" s="252"/>
      <c r="F63" s="253"/>
      <c r="G63" s="257"/>
      <c r="H63" s="258"/>
      <c r="I63" s="258"/>
      <c r="J63" s="258"/>
      <c r="L63" s="240"/>
      <c r="M63" s="281"/>
      <c r="N63" s="282"/>
      <c r="O63" s="284"/>
      <c r="P63" s="92" t="s">
        <v>92</v>
      </c>
      <c r="Q63" s="43"/>
      <c r="R63" s="44"/>
      <c r="S63" s="91" t="e">
        <f t="shared" si="15"/>
        <v>#DIV/0!</v>
      </c>
      <c r="T63" s="62"/>
      <c r="U63" s="94">
        <f>M62*T63</f>
        <v>0</v>
      </c>
      <c r="W63" s="128">
        <v>55</v>
      </c>
      <c r="X63" s="140"/>
      <c r="Y63" s="125"/>
      <c r="Z63" s="125"/>
      <c r="AA63" s="125"/>
      <c r="AB63" s="125"/>
      <c r="AC63" s="125"/>
      <c r="AD63" s="125"/>
      <c r="AE63" s="125"/>
      <c r="AF63" s="125"/>
      <c r="AG63" s="125"/>
      <c r="AH63" s="141"/>
    </row>
    <row r="64" spans="2:34" ht="14.45" customHeight="1">
      <c r="B64" s="251"/>
      <c r="C64" s="252"/>
      <c r="D64" s="252"/>
      <c r="E64" s="252"/>
      <c r="F64" s="253"/>
      <c r="G64" s="257"/>
      <c r="H64" s="258"/>
      <c r="I64" s="258"/>
      <c r="J64" s="258"/>
      <c r="L64" s="240">
        <f t="shared" ref="L64" si="25">L62+1</f>
        <v>26</v>
      </c>
      <c r="M64" s="285"/>
      <c r="N64" s="287"/>
      <c r="O64" s="289"/>
      <c r="P64" s="89" t="s">
        <v>88</v>
      </c>
      <c r="Q64" s="45"/>
      <c r="R64" s="46"/>
      <c r="S64" s="90" t="e">
        <f t="shared" si="15"/>
        <v>#DIV/0!</v>
      </c>
      <c r="T64" s="63"/>
      <c r="U64" s="93">
        <f>M64*T64</f>
        <v>0</v>
      </c>
      <c r="W64" s="129">
        <v>56</v>
      </c>
      <c r="X64" s="138"/>
      <c r="Y64" s="127"/>
      <c r="Z64" s="127"/>
      <c r="AA64" s="127"/>
      <c r="AB64" s="127"/>
      <c r="AC64" s="127"/>
      <c r="AD64" s="127"/>
      <c r="AE64" s="127"/>
      <c r="AF64" s="127"/>
      <c r="AG64" s="127"/>
      <c r="AH64" s="139"/>
    </row>
    <row r="65" spans="2:34" ht="14.45" customHeight="1">
      <c r="B65" s="251"/>
      <c r="C65" s="252"/>
      <c r="D65" s="252"/>
      <c r="E65" s="252"/>
      <c r="F65" s="253"/>
      <c r="G65" s="257"/>
      <c r="H65" s="258"/>
      <c r="I65" s="258"/>
      <c r="J65" s="258"/>
      <c r="L65" s="240"/>
      <c r="M65" s="285"/>
      <c r="N65" s="287"/>
      <c r="O65" s="291"/>
      <c r="P65" s="92" t="s">
        <v>92</v>
      </c>
      <c r="Q65" s="43"/>
      <c r="R65" s="44"/>
      <c r="S65" s="91" t="e">
        <f t="shared" si="15"/>
        <v>#DIV/0!</v>
      </c>
      <c r="T65" s="62"/>
      <c r="U65" s="94">
        <f>M64*T65</f>
        <v>0</v>
      </c>
      <c r="W65" s="128">
        <v>57</v>
      </c>
      <c r="X65" s="140"/>
      <c r="Y65" s="125"/>
      <c r="Z65" s="125"/>
      <c r="AA65" s="125"/>
      <c r="AB65" s="125"/>
      <c r="AC65" s="125"/>
      <c r="AD65" s="125"/>
      <c r="AE65" s="125"/>
      <c r="AF65" s="125"/>
      <c r="AG65" s="125"/>
      <c r="AH65" s="141"/>
    </row>
    <row r="66" spans="2:34" ht="14.45" customHeight="1">
      <c r="B66" s="251"/>
      <c r="C66" s="252"/>
      <c r="D66" s="252"/>
      <c r="E66" s="252"/>
      <c r="F66" s="253"/>
      <c r="G66" s="257"/>
      <c r="H66" s="258"/>
      <c r="I66" s="258"/>
      <c r="J66" s="258"/>
      <c r="L66" s="240">
        <f t="shared" ref="L66" si="26">L64+1</f>
        <v>27</v>
      </c>
      <c r="M66" s="281"/>
      <c r="N66" s="282"/>
      <c r="O66" s="283"/>
      <c r="P66" s="89" t="s">
        <v>88</v>
      </c>
      <c r="Q66" s="45"/>
      <c r="R66" s="46"/>
      <c r="S66" s="90" t="e">
        <f t="shared" si="15"/>
        <v>#DIV/0!</v>
      </c>
      <c r="T66" s="63"/>
      <c r="U66" s="93">
        <f>M66*T66</f>
        <v>0</v>
      </c>
      <c r="W66" s="129">
        <v>58</v>
      </c>
      <c r="X66" s="138"/>
      <c r="Y66" s="127"/>
      <c r="Z66" s="127"/>
      <c r="AA66" s="127"/>
      <c r="AB66" s="127"/>
      <c r="AC66" s="127"/>
      <c r="AD66" s="127"/>
      <c r="AE66" s="127"/>
      <c r="AF66" s="127"/>
      <c r="AG66" s="127"/>
      <c r="AH66" s="139"/>
    </row>
    <row r="67" spans="2:34" ht="14.45" customHeight="1">
      <c r="B67" s="251"/>
      <c r="C67" s="252"/>
      <c r="D67" s="252"/>
      <c r="E67" s="252"/>
      <c r="F67" s="253"/>
      <c r="G67" s="257"/>
      <c r="H67" s="258"/>
      <c r="I67" s="258"/>
      <c r="J67" s="258"/>
      <c r="L67" s="240"/>
      <c r="M67" s="281"/>
      <c r="N67" s="282"/>
      <c r="O67" s="284"/>
      <c r="P67" s="92" t="s">
        <v>92</v>
      </c>
      <c r="Q67" s="43"/>
      <c r="R67" s="44"/>
      <c r="S67" s="91" t="e">
        <f t="shared" si="15"/>
        <v>#DIV/0!</v>
      </c>
      <c r="T67" s="62"/>
      <c r="U67" s="94">
        <f>M66*T67</f>
        <v>0</v>
      </c>
      <c r="W67" s="128">
        <v>59</v>
      </c>
      <c r="X67" s="140"/>
      <c r="Y67" s="125"/>
      <c r="Z67" s="125"/>
      <c r="AA67" s="125"/>
      <c r="AB67" s="125"/>
      <c r="AC67" s="125"/>
      <c r="AD67" s="125"/>
      <c r="AE67" s="125"/>
      <c r="AF67" s="125"/>
      <c r="AG67" s="125"/>
      <c r="AH67" s="141"/>
    </row>
    <row r="68" spans="2:34" ht="14.45" customHeight="1">
      <c r="B68" s="251"/>
      <c r="C68" s="252"/>
      <c r="D68" s="252"/>
      <c r="E68" s="252"/>
      <c r="F68" s="253"/>
      <c r="G68" s="257"/>
      <c r="H68" s="258"/>
      <c r="I68" s="258"/>
      <c r="J68" s="258"/>
      <c r="L68" s="240">
        <f t="shared" ref="L68" si="27">L66+1</f>
        <v>28</v>
      </c>
      <c r="M68" s="285"/>
      <c r="N68" s="287"/>
      <c r="O68" s="289"/>
      <c r="P68" s="89" t="s">
        <v>88</v>
      </c>
      <c r="Q68" s="45"/>
      <c r="R68" s="46"/>
      <c r="S68" s="90" t="e">
        <f t="shared" si="15"/>
        <v>#DIV/0!</v>
      </c>
      <c r="T68" s="63"/>
      <c r="U68" s="93">
        <f>M68*T68</f>
        <v>0</v>
      </c>
      <c r="W68" s="129">
        <v>60</v>
      </c>
      <c r="X68" s="138"/>
      <c r="Y68" s="127"/>
      <c r="Z68" s="127"/>
      <c r="AA68" s="127"/>
      <c r="AB68" s="127"/>
      <c r="AC68" s="127"/>
      <c r="AD68" s="127"/>
      <c r="AE68" s="127"/>
      <c r="AF68" s="127"/>
      <c r="AG68" s="127"/>
      <c r="AH68" s="139"/>
    </row>
    <row r="69" spans="2:34" ht="14.45" customHeight="1">
      <c r="B69" s="251"/>
      <c r="C69" s="252"/>
      <c r="D69" s="252"/>
      <c r="E69" s="252"/>
      <c r="F69" s="253"/>
      <c r="G69" s="257"/>
      <c r="H69" s="258"/>
      <c r="I69" s="258"/>
      <c r="J69" s="258"/>
      <c r="L69" s="240"/>
      <c r="M69" s="285"/>
      <c r="N69" s="287"/>
      <c r="O69" s="291"/>
      <c r="P69" s="92" t="s">
        <v>92</v>
      </c>
      <c r="Q69" s="43"/>
      <c r="R69" s="44"/>
      <c r="S69" s="91" t="e">
        <f t="shared" si="15"/>
        <v>#DIV/0!</v>
      </c>
      <c r="T69" s="62"/>
      <c r="U69" s="94">
        <f>M68*T69</f>
        <v>0</v>
      </c>
      <c r="W69" s="128">
        <v>61</v>
      </c>
      <c r="X69" s="140"/>
      <c r="Y69" s="125"/>
      <c r="Z69" s="125"/>
      <c r="AA69" s="125"/>
      <c r="AB69" s="125"/>
      <c r="AC69" s="125"/>
      <c r="AD69" s="125"/>
      <c r="AE69" s="125"/>
      <c r="AF69" s="125"/>
      <c r="AG69" s="125"/>
      <c r="AH69" s="141"/>
    </row>
    <row r="70" spans="2:34" ht="14.45" customHeight="1">
      <c r="B70" s="251"/>
      <c r="C70" s="252"/>
      <c r="D70" s="252"/>
      <c r="E70" s="252"/>
      <c r="F70" s="253"/>
      <c r="G70" s="257"/>
      <c r="H70" s="258"/>
      <c r="I70" s="258"/>
      <c r="J70" s="258"/>
      <c r="L70" s="240">
        <f t="shared" ref="L70" si="28">L68+1</f>
        <v>29</v>
      </c>
      <c r="M70" s="281"/>
      <c r="N70" s="282"/>
      <c r="O70" s="283"/>
      <c r="P70" s="89" t="s">
        <v>88</v>
      </c>
      <c r="Q70" s="45"/>
      <c r="R70" s="46"/>
      <c r="S70" s="90" t="e">
        <f t="shared" si="15"/>
        <v>#DIV/0!</v>
      </c>
      <c r="T70" s="63"/>
      <c r="U70" s="93">
        <f>M70*T70</f>
        <v>0</v>
      </c>
      <c r="W70" s="129">
        <v>62</v>
      </c>
      <c r="X70" s="138"/>
      <c r="Y70" s="127"/>
      <c r="Z70" s="127"/>
      <c r="AA70" s="127"/>
      <c r="AB70" s="127"/>
      <c r="AC70" s="127"/>
      <c r="AD70" s="127"/>
      <c r="AE70" s="127"/>
      <c r="AF70" s="127"/>
      <c r="AG70" s="127"/>
      <c r="AH70" s="139"/>
    </row>
    <row r="71" spans="2:34" ht="14.45" customHeight="1">
      <c r="B71" s="251"/>
      <c r="C71" s="252"/>
      <c r="D71" s="252"/>
      <c r="E71" s="252"/>
      <c r="F71" s="253"/>
      <c r="G71" s="257"/>
      <c r="H71" s="258"/>
      <c r="I71" s="258"/>
      <c r="J71" s="258"/>
      <c r="L71" s="240"/>
      <c r="M71" s="281"/>
      <c r="N71" s="282"/>
      <c r="O71" s="284"/>
      <c r="P71" s="92" t="s">
        <v>92</v>
      </c>
      <c r="Q71" s="43"/>
      <c r="R71" s="44"/>
      <c r="S71" s="91" t="e">
        <f t="shared" si="15"/>
        <v>#DIV/0!</v>
      </c>
      <c r="T71" s="62"/>
      <c r="U71" s="94">
        <f>M70*T71</f>
        <v>0</v>
      </c>
      <c r="W71" s="128">
        <v>63</v>
      </c>
      <c r="X71" s="140"/>
      <c r="Y71" s="125"/>
      <c r="Z71" s="125"/>
      <c r="AA71" s="125"/>
      <c r="AB71" s="125"/>
      <c r="AC71" s="125"/>
      <c r="AD71" s="125"/>
      <c r="AE71" s="125"/>
      <c r="AF71" s="125"/>
      <c r="AG71" s="125"/>
      <c r="AH71" s="141"/>
    </row>
    <row r="72" spans="2:34" ht="14.45" customHeight="1">
      <c r="B72" s="251"/>
      <c r="C72" s="252"/>
      <c r="D72" s="252"/>
      <c r="E72" s="252"/>
      <c r="F72" s="253"/>
      <c r="G72" s="257"/>
      <c r="H72" s="258"/>
      <c r="I72" s="258"/>
      <c r="J72" s="258"/>
      <c r="L72" s="240">
        <f t="shared" ref="L72" si="29">L70+1</f>
        <v>30</v>
      </c>
      <c r="M72" s="285"/>
      <c r="N72" s="287"/>
      <c r="O72" s="289"/>
      <c r="P72" s="89" t="s">
        <v>88</v>
      </c>
      <c r="Q72" s="45"/>
      <c r="R72" s="46"/>
      <c r="S72" s="90" t="e">
        <f t="shared" si="15"/>
        <v>#DIV/0!</v>
      </c>
      <c r="T72" s="63"/>
      <c r="U72" s="93">
        <f>M72*T72</f>
        <v>0</v>
      </c>
      <c r="W72" s="129">
        <v>64</v>
      </c>
      <c r="X72" s="138"/>
      <c r="Y72" s="127"/>
      <c r="Z72" s="127"/>
      <c r="AA72" s="127"/>
      <c r="AB72" s="127"/>
      <c r="AC72" s="127"/>
      <c r="AD72" s="127"/>
      <c r="AE72" s="127"/>
      <c r="AF72" s="127"/>
      <c r="AG72" s="127"/>
      <c r="AH72" s="139"/>
    </row>
    <row r="73" spans="2:34" ht="14.45" customHeight="1" thickBot="1">
      <c r="B73" s="254"/>
      <c r="C73" s="255"/>
      <c r="D73" s="255"/>
      <c r="E73" s="255"/>
      <c r="F73" s="256"/>
      <c r="G73" s="257"/>
      <c r="H73" s="258"/>
      <c r="I73" s="258"/>
      <c r="J73" s="258"/>
      <c r="L73" s="240"/>
      <c r="M73" s="286"/>
      <c r="N73" s="288"/>
      <c r="O73" s="290"/>
      <c r="P73" s="92" t="s">
        <v>92</v>
      </c>
      <c r="Q73" s="83"/>
      <c r="R73" s="84"/>
      <c r="S73" s="91" t="e">
        <f t="shared" si="15"/>
        <v>#DIV/0!</v>
      </c>
      <c r="T73" s="64"/>
      <c r="U73" s="94">
        <f>M72*T73</f>
        <v>0</v>
      </c>
      <c r="W73" s="128">
        <v>65</v>
      </c>
      <c r="X73" s="142"/>
      <c r="Y73" s="143"/>
      <c r="Z73" s="143"/>
      <c r="AA73" s="143"/>
      <c r="AB73" s="143"/>
      <c r="AC73" s="143"/>
      <c r="AD73" s="143"/>
      <c r="AE73" s="143"/>
      <c r="AF73" s="143"/>
      <c r="AG73" s="143"/>
      <c r="AH73" s="144"/>
    </row>
    <row r="75" spans="2:34">
      <c r="M75" s="48" t="s">
        <v>22</v>
      </c>
      <c r="N75" s="48"/>
      <c r="O75" s="48"/>
      <c r="P75" s="48"/>
      <c r="Q75" s="48"/>
      <c r="R75" s="48"/>
      <c r="S75" s="49"/>
      <c r="T75" s="49"/>
      <c r="U75" s="49"/>
      <c r="W75" s="116" t="s">
        <v>22</v>
      </c>
      <c r="X75" s="117"/>
      <c r="Y75" s="117"/>
      <c r="Z75" s="117"/>
      <c r="AA75" s="117"/>
      <c r="AB75" s="117"/>
      <c r="AC75" s="117"/>
      <c r="AD75" s="117"/>
      <c r="AE75" s="117"/>
      <c r="AF75" s="117"/>
      <c r="AG75" s="117"/>
      <c r="AH75" s="117"/>
    </row>
    <row r="76" spans="2:34" ht="16.5">
      <c r="M76" s="48" t="s">
        <v>0</v>
      </c>
      <c r="N76" s="50">
        <f>①ヒアリングシート!T9</f>
        <v>0</v>
      </c>
      <c r="O76" s="51" t="s">
        <v>102</v>
      </c>
      <c r="P76" s="56">
        <f>U80</f>
        <v>2110000</v>
      </c>
      <c r="Q76" s="48"/>
      <c r="R76" s="48"/>
      <c r="S76" s="49"/>
      <c r="T76" s="49"/>
      <c r="U76" s="49"/>
      <c r="W76" s="295" t="s">
        <v>0</v>
      </c>
      <c r="X76" s="295"/>
      <c r="Y76" s="118">
        <f>①ヒアリングシート!E90</f>
        <v>0</v>
      </c>
      <c r="Z76" s="116" t="s">
        <v>42</v>
      </c>
      <c r="AA76" s="118">
        <f>SUM(AH80:AH142)</f>
        <v>815000</v>
      </c>
      <c r="AB76" s="116" t="s">
        <v>42</v>
      </c>
      <c r="AC76" s="118">
        <f>SUM(AH80:AH142)-SUMIFS(AH80:AH142,AG80:AG142,"見送り")</f>
        <v>805000</v>
      </c>
      <c r="AD76" s="116" t="s">
        <v>43</v>
      </c>
      <c r="AE76" s="118">
        <f>SUMIFS(AH80:AH142,AC80:AC142,"域外")</f>
        <v>380000</v>
      </c>
      <c r="AF76" s="116" t="s">
        <v>80</v>
      </c>
      <c r="AG76" s="118">
        <f>SUMIFS(AH80:AH142,AG80:AG142,"寄附確約")</f>
        <v>580000</v>
      </c>
      <c r="AH76" s="117"/>
    </row>
    <row r="77" spans="2:34">
      <c r="M77" s="275" t="s">
        <v>91</v>
      </c>
      <c r="N77" s="276" t="s">
        <v>84</v>
      </c>
      <c r="O77" s="273" t="s">
        <v>86</v>
      </c>
      <c r="P77" s="273" t="s">
        <v>89</v>
      </c>
      <c r="Q77" s="273" t="s">
        <v>85</v>
      </c>
      <c r="R77" s="273" t="s">
        <v>109</v>
      </c>
      <c r="S77" s="275" t="s">
        <v>90</v>
      </c>
      <c r="T77" s="275"/>
      <c r="U77" s="275"/>
      <c r="W77" s="296"/>
      <c r="X77" s="296"/>
      <c r="Y77" s="119"/>
      <c r="Z77" s="116" t="s">
        <v>79</v>
      </c>
      <c r="AA77" s="117"/>
      <c r="AB77" s="116" t="s">
        <v>61</v>
      </c>
      <c r="AC77" s="119"/>
      <c r="AD77" s="116" t="s">
        <v>44</v>
      </c>
      <c r="AE77" s="118">
        <f>SUMIFS(AH80:AH142,AC80:AC142,"域内")</f>
        <v>435000</v>
      </c>
      <c r="AF77" s="116" t="s">
        <v>50</v>
      </c>
      <c r="AG77" s="118">
        <f>SUMIFS(AH80:AH142,AG80:AG142,"検討中")</f>
        <v>225000</v>
      </c>
      <c r="AH77" s="117"/>
    </row>
    <row r="78" spans="2:34">
      <c r="M78" s="275"/>
      <c r="N78" s="277"/>
      <c r="O78" s="277"/>
      <c r="P78" s="274"/>
      <c r="Q78" s="274"/>
      <c r="R78" s="274"/>
      <c r="S78" s="276" t="s">
        <v>20</v>
      </c>
      <c r="T78" s="276" t="s">
        <v>87</v>
      </c>
      <c r="U78" s="276" t="s">
        <v>91</v>
      </c>
      <c r="W78" s="117"/>
      <c r="X78" s="117"/>
      <c r="Y78" s="117"/>
      <c r="Z78" s="117"/>
      <c r="AA78" s="117"/>
      <c r="AB78" s="117"/>
      <c r="AC78" s="117"/>
      <c r="AD78" s="116"/>
      <c r="AE78" s="119"/>
      <c r="AF78" s="116" t="s">
        <v>51</v>
      </c>
      <c r="AG78" s="118">
        <f>SUMIFS(AH80:AH142,AG80:AG142,"見送り")</f>
        <v>10000</v>
      </c>
      <c r="AH78" s="117"/>
    </row>
    <row r="79" spans="2:34" ht="15" thickBot="1">
      <c r="M79" s="276"/>
      <c r="N79" s="277"/>
      <c r="O79" s="277"/>
      <c r="P79" s="274"/>
      <c r="Q79" s="274"/>
      <c r="R79" s="274"/>
      <c r="S79" s="277"/>
      <c r="T79" s="277"/>
      <c r="U79" s="278"/>
      <c r="W79" s="38" t="s">
        <v>25</v>
      </c>
      <c r="X79" s="130" t="s">
        <v>77</v>
      </c>
      <c r="Y79" s="130" t="s">
        <v>26</v>
      </c>
      <c r="Z79" s="130" t="s">
        <v>27</v>
      </c>
      <c r="AA79" s="130" t="s">
        <v>152</v>
      </c>
      <c r="AB79" s="130" t="s">
        <v>35</v>
      </c>
      <c r="AC79" s="130" t="s">
        <v>45</v>
      </c>
      <c r="AD79" s="130" t="s">
        <v>28</v>
      </c>
      <c r="AE79" s="130" t="s">
        <v>29</v>
      </c>
      <c r="AF79" s="130" t="s">
        <v>36</v>
      </c>
      <c r="AG79" s="130" t="s">
        <v>30</v>
      </c>
      <c r="AH79" s="130" t="s">
        <v>41</v>
      </c>
    </row>
    <row r="80" spans="2:34" ht="15" thickBot="1">
      <c r="M80" s="71" t="s">
        <v>21</v>
      </c>
      <c r="N80" s="71" t="s">
        <v>93</v>
      </c>
      <c r="O80" s="71" t="s">
        <v>93</v>
      </c>
      <c r="P80" s="71" t="s">
        <v>93</v>
      </c>
      <c r="Q80" s="71" t="s">
        <v>93</v>
      </c>
      <c r="R80" s="71" t="s">
        <v>93</v>
      </c>
      <c r="S80" s="72" t="s">
        <v>93</v>
      </c>
      <c r="T80" s="73">
        <f>SUM(T81:T82)</f>
        <v>62</v>
      </c>
      <c r="U80" s="74">
        <f>SUM(U81:U82)</f>
        <v>2110000</v>
      </c>
      <c r="W80" s="145">
        <v>1</v>
      </c>
      <c r="X80" s="146" t="s">
        <v>69</v>
      </c>
      <c r="Y80" s="147" t="s">
        <v>31</v>
      </c>
      <c r="Z80" s="147" t="s">
        <v>32</v>
      </c>
      <c r="AA80" s="147" t="s">
        <v>37</v>
      </c>
      <c r="AB80" s="163" t="s">
        <v>161</v>
      </c>
      <c r="AC80" s="147" t="s">
        <v>62</v>
      </c>
      <c r="AD80" s="147" t="s">
        <v>33</v>
      </c>
      <c r="AE80" s="147" t="s">
        <v>34</v>
      </c>
      <c r="AF80" s="163" t="s">
        <v>161</v>
      </c>
      <c r="AG80" s="147" t="s">
        <v>49</v>
      </c>
      <c r="AH80" s="148">
        <v>100000</v>
      </c>
    </row>
    <row r="81" spans="12:34" ht="15" thickTop="1">
      <c r="M81" s="279" t="s">
        <v>99</v>
      </c>
      <c r="N81" s="279" t="s">
        <v>93</v>
      </c>
      <c r="O81" s="279" t="s">
        <v>93</v>
      </c>
      <c r="P81" s="76" t="s">
        <v>88</v>
      </c>
      <c r="Q81" s="279" t="s">
        <v>93</v>
      </c>
      <c r="R81" s="279" t="s">
        <v>93</v>
      </c>
      <c r="S81" s="77">
        <f>T81/$T$80</f>
        <v>0.5</v>
      </c>
      <c r="T81" s="78">
        <f>T83+T85+T87+T89+T91+T93+T95+T97+T99+T101+T103+T105+T107+T109+T111+T113+T115+T117+T119+T121+T123+T125+T127+T129+T131+T133+T135+T137+T139+T141</f>
        <v>31</v>
      </c>
      <c r="U81" s="79">
        <f>U83+U85+U87+U89+U91+U93+U95+U97+U99+U101+U103+U105+U107+U109+U111+U113+U115+U117+U119+U121+U123+U125+U127+U129+U131+U133+U135+U137+U139+U141</f>
        <v>1100000</v>
      </c>
      <c r="W81" s="145">
        <v>2</v>
      </c>
      <c r="X81" s="149" t="s">
        <v>69</v>
      </c>
      <c r="Y81" s="120" t="s">
        <v>31</v>
      </c>
      <c r="Z81" s="120" t="s">
        <v>73</v>
      </c>
      <c r="AA81" s="120" t="s">
        <v>37</v>
      </c>
      <c r="AB81" s="164" t="s">
        <v>161</v>
      </c>
      <c r="AC81" s="120" t="s">
        <v>62</v>
      </c>
      <c r="AD81" s="120" t="s">
        <v>33</v>
      </c>
      <c r="AE81" s="120" t="s">
        <v>34</v>
      </c>
      <c r="AF81" s="164" t="s">
        <v>161</v>
      </c>
      <c r="AG81" s="120" t="s">
        <v>49</v>
      </c>
      <c r="AH81" s="150">
        <v>10000</v>
      </c>
    </row>
    <row r="82" spans="12:34" ht="15" thickBot="1">
      <c r="M82" s="280"/>
      <c r="N82" s="280"/>
      <c r="O82" s="280"/>
      <c r="P82" s="80" t="s">
        <v>92</v>
      </c>
      <c r="Q82" s="280"/>
      <c r="R82" s="280"/>
      <c r="S82" s="75">
        <f>T82/$T$80</f>
        <v>0.5</v>
      </c>
      <c r="T82" s="81">
        <f>T84+T86+T88+T90+T92+T94+T96+T98+T100+T102+T104+T106+T108+T110+T112+T114+T116+T118+T120+T122+T124+T126+T128+T130+T132+T134+T136+T138+T140+T142</f>
        <v>31</v>
      </c>
      <c r="U82" s="82">
        <f>U84+U86+U88+U90+U92+U94+U96+U98+U100+U102+U104+U106+U108+U110+U112+U114+U116+U118+U120+U122+U124+U126+U128+U130+U132+U134+U136+U138+U140+U142</f>
        <v>1010000</v>
      </c>
      <c r="W82" s="145">
        <v>3</v>
      </c>
      <c r="X82" s="149" t="s">
        <v>69</v>
      </c>
      <c r="Y82" s="120" t="s">
        <v>31</v>
      </c>
      <c r="Z82" s="120" t="s">
        <v>74</v>
      </c>
      <c r="AA82" s="120" t="s">
        <v>37</v>
      </c>
      <c r="AB82" s="120" t="s">
        <v>161</v>
      </c>
      <c r="AC82" s="120" t="s">
        <v>62</v>
      </c>
      <c r="AD82" s="120" t="s">
        <v>33</v>
      </c>
      <c r="AE82" s="120" t="s">
        <v>34</v>
      </c>
      <c r="AF82" s="120" t="s">
        <v>161</v>
      </c>
      <c r="AG82" s="120" t="s">
        <v>49</v>
      </c>
      <c r="AH82" s="150">
        <v>10000</v>
      </c>
    </row>
    <row r="83" spans="12:34">
      <c r="L83" s="269">
        <v>1</v>
      </c>
      <c r="M83" s="270">
        <v>5000</v>
      </c>
      <c r="N83" s="271" t="s">
        <v>177</v>
      </c>
      <c r="O83" s="272"/>
      <c r="P83" s="39" t="s">
        <v>88</v>
      </c>
      <c r="Q83" s="67" t="s">
        <v>93</v>
      </c>
      <c r="R83" s="68" t="s">
        <v>93</v>
      </c>
      <c r="S83" s="57">
        <f>T83/$T$80</f>
        <v>0</v>
      </c>
      <c r="T83" s="85">
        <v>0</v>
      </c>
      <c r="U83" s="59">
        <f>M83*T83</f>
        <v>0</v>
      </c>
      <c r="W83" s="145">
        <v>4</v>
      </c>
      <c r="X83" s="149" t="s">
        <v>69</v>
      </c>
      <c r="Y83" s="120" t="s">
        <v>31</v>
      </c>
      <c r="Z83" s="120" t="s">
        <v>75</v>
      </c>
      <c r="AA83" s="120" t="s">
        <v>37</v>
      </c>
      <c r="AB83" s="120" t="s">
        <v>161</v>
      </c>
      <c r="AC83" s="120" t="s">
        <v>62</v>
      </c>
      <c r="AD83" s="120" t="s">
        <v>33</v>
      </c>
      <c r="AE83" s="120" t="s">
        <v>34</v>
      </c>
      <c r="AF83" s="120" t="s">
        <v>161</v>
      </c>
      <c r="AG83" s="120" t="s">
        <v>49</v>
      </c>
      <c r="AH83" s="150">
        <v>10000</v>
      </c>
    </row>
    <row r="84" spans="12:34">
      <c r="L84" s="269"/>
      <c r="M84" s="241"/>
      <c r="N84" s="242"/>
      <c r="O84" s="244"/>
      <c r="P84" s="40" t="s">
        <v>92</v>
      </c>
      <c r="Q84" s="52" t="s">
        <v>153</v>
      </c>
      <c r="R84" s="53" t="s">
        <v>154</v>
      </c>
      <c r="S84" s="58">
        <f>T84/$T$80</f>
        <v>0.12903225806451613</v>
      </c>
      <c r="T84" s="86">
        <v>8</v>
      </c>
      <c r="U84" s="60">
        <f>M83*T84</f>
        <v>40000</v>
      </c>
      <c r="W84" s="145">
        <v>5</v>
      </c>
      <c r="X84" s="149" t="s">
        <v>46</v>
      </c>
      <c r="Y84" s="120" t="s">
        <v>160</v>
      </c>
      <c r="Z84" s="120" t="s">
        <v>63</v>
      </c>
      <c r="AA84" s="120" t="s">
        <v>37</v>
      </c>
      <c r="AB84" s="165" t="s">
        <v>161</v>
      </c>
      <c r="AC84" s="120" t="s">
        <v>62</v>
      </c>
      <c r="AD84" s="120" t="s">
        <v>76</v>
      </c>
      <c r="AE84" s="120" t="s">
        <v>34</v>
      </c>
      <c r="AF84" s="165" t="s">
        <v>161</v>
      </c>
      <c r="AG84" s="120" t="s">
        <v>49</v>
      </c>
      <c r="AH84" s="150">
        <v>20000</v>
      </c>
    </row>
    <row r="85" spans="12:34">
      <c r="L85" s="240">
        <f>L83+1</f>
        <v>2</v>
      </c>
      <c r="M85" s="241">
        <v>10000</v>
      </c>
      <c r="N85" s="242" t="s">
        <v>177</v>
      </c>
      <c r="O85" s="243"/>
      <c r="P85" s="39" t="s">
        <v>88</v>
      </c>
      <c r="Q85" s="69" t="s">
        <v>93</v>
      </c>
      <c r="R85" s="70" t="s">
        <v>93</v>
      </c>
      <c r="S85" s="57">
        <f t="shared" ref="S85:S142" si="30">T85/$T$80</f>
        <v>0</v>
      </c>
      <c r="T85" s="87">
        <v>0</v>
      </c>
      <c r="U85" s="59">
        <f>M85*T85</f>
        <v>0</v>
      </c>
      <c r="W85" s="145">
        <v>6</v>
      </c>
      <c r="X85" s="149" t="s">
        <v>46</v>
      </c>
      <c r="Y85" s="120" t="s">
        <v>160</v>
      </c>
      <c r="Z85" s="120" t="s">
        <v>64</v>
      </c>
      <c r="AA85" s="120" t="s">
        <v>37</v>
      </c>
      <c r="AB85" s="164" t="s">
        <v>161</v>
      </c>
      <c r="AC85" s="120" t="s">
        <v>62</v>
      </c>
      <c r="AD85" s="120" t="s">
        <v>76</v>
      </c>
      <c r="AE85" s="120" t="s">
        <v>34</v>
      </c>
      <c r="AF85" s="164" t="s">
        <v>161</v>
      </c>
      <c r="AG85" s="120" t="s">
        <v>49</v>
      </c>
      <c r="AH85" s="150">
        <v>50000</v>
      </c>
    </row>
    <row r="86" spans="12:34">
      <c r="L86" s="240"/>
      <c r="M86" s="241"/>
      <c r="N86" s="242"/>
      <c r="O86" s="244"/>
      <c r="P86" s="40" t="s">
        <v>92</v>
      </c>
      <c r="Q86" s="52" t="s">
        <v>153</v>
      </c>
      <c r="R86" s="53" t="s">
        <v>154</v>
      </c>
      <c r="S86" s="58">
        <f t="shared" si="30"/>
        <v>8.0645161290322578E-2</v>
      </c>
      <c r="T86" s="86">
        <v>5</v>
      </c>
      <c r="U86" s="60">
        <f>M85*T86</f>
        <v>50000</v>
      </c>
      <c r="W86" s="145">
        <v>7</v>
      </c>
      <c r="X86" s="149" t="s">
        <v>46</v>
      </c>
      <c r="Y86" s="120" t="s">
        <v>160</v>
      </c>
      <c r="Z86" s="120" t="s">
        <v>65</v>
      </c>
      <c r="AA86" s="120" t="s">
        <v>37</v>
      </c>
      <c r="AB86" s="164" t="s">
        <v>161</v>
      </c>
      <c r="AC86" s="120" t="s">
        <v>62</v>
      </c>
      <c r="AD86" s="120" t="s">
        <v>76</v>
      </c>
      <c r="AE86" s="120" t="s">
        <v>34</v>
      </c>
      <c r="AF86" s="164" t="s">
        <v>161</v>
      </c>
      <c r="AG86" s="120" t="s">
        <v>49</v>
      </c>
      <c r="AH86" s="150">
        <v>50000</v>
      </c>
    </row>
    <row r="87" spans="12:34">
      <c r="L87" s="240">
        <f t="shared" ref="L87" si="31">L85+1</f>
        <v>3</v>
      </c>
      <c r="M87" s="241">
        <v>10000</v>
      </c>
      <c r="N87" s="242" t="s">
        <v>178</v>
      </c>
      <c r="O87" s="243"/>
      <c r="P87" s="39" t="s">
        <v>88</v>
      </c>
      <c r="Q87" s="69" t="s">
        <v>93</v>
      </c>
      <c r="R87" s="70" t="s">
        <v>93</v>
      </c>
      <c r="S87" s="57">
        <f t="shared" si="30"/>
        <v>0</v>
      </c>
      <c r="T87" s="87">
        <v>0</v>
      </c>
      <c r="U87" s="59">
        <f>M87*T87</f>
        <v>0</v>
      </c>
      <c r="W87" s="145">
        <v>8</v>
      </c>
      <c r="X87" s="149" t="s">
        <v>46</v>
      </c>
      <c r="Y87" s="120" t="s">
        <v>160</v>
      </c>
      <c r="Z87" s="120" t="s">
        <v>66</v>
      </c>
      <c r="AA87" s="120" t="s">
        <v>37</v>
      </c>
      <c r="AB87" s="120" t="s">
        <v>161</v>
      </c>
      <c r="AC87" s="120" t="s">
        <v>62</v>
      </c>
      <c r="AD87" s="120" t="s">
        <v>76</v>
      </c>
      <c r="AE87" s="120" t="s">
        <v>34</v>
      </c>
      <c r="AF87" s="120" t="s">
        <v>161</v>
      </c>
      <c r="AG87" s="120" t="s">
        <v>49</v>
      </c>
      <c r="AH87" s="150">
        <v>20000</v>
      </c>
    </row>
    <row r="88" spans="12:34">
      <c r="L88" s="240"/>
      <c r="M88" s="241"/>
      <c r="N88" s="242"/>
      <c r="O88" s="244"/>
      <c r="P88" s="40" t="s">
        <v>92</v>
      </c>
      <c r="Q88" s="52" t="s">
        <v>98</v>
      </c>
      <c r="R88" s="53" t="s">
        <v>100</v>
      </c>
      <c r="S88" s="58">
        <f t="shared" si="30"/>
        <v>0.16129032258064516</v>
      </c>
      <c r="T88" s="86">
        <v>10</v>
      </c>
      <c r="U88" s="60">
        <f>M87*T88</f>
        <v>100000</v>
      </c>
      <c r="W88" s="145">
        <v>9</v>
      </c>
      <c r="X88" s="149" t="s">
        <v>46</v>
      </c>
      <c r="Y88" s="120" t="s">
        <v>160</v>
      </c>
      <c r="Z88" s="120" t="s">
        <v>67</v>
      </c>
      <c r="AA88" s="120" t="s">
        <v>37</v>
      </c>
      <c r="AB88" s="165" t="s">
        <v>161</v>
      </c>
      <c r="AC88" s="120" t="s">
        <v>62</v>
      </c>
      <c r="AD88" s="120" t="s">
        <v>76</v>
      </c>
      <c r="AE88" s="120" t="s">
        <v>34</v>
      </c>
      <c r="AF88" s="165" t="s">
        <v>161</v>
      </c>
      <c r="AG88" s="120" t="s">
        <v>49</v>
      </c>
      <c r="AH88" s="150">
        <v>50000</v>
      </c>
    </row>
    <row r="89" spans="12:34">
      <c r="L89" s="240">
        <f t="shared" ref="L89" si="32">L87+1</f>
        <v>4</v>
      </c>
      <c r="M89" s="241">
        <v>10000</v>
      </c>
      <c r="N89" s="242" t="s">
        <v>95</v>
      </c>
      <c r="O89" s="267"/>
      <c r="P89" s="39" t="s">
        <v>88</v>
      </c>
      <c r="Q89" s="54" t="s">
        <v>96</v>
      </c>
      <c r="R89" s="55" t="s">
        <v>155</v>
      </c>
      <c r="S89" s="57">
        <f t="shared" si="30"/>
        <v>0.16129032258064516</v>
      </c>
      <c r="T89" s="87">
        <v>10</v>
      </c>
      <c r="U89" s="59">
        <f>M89*T89</f>
        <v>100000</v>
      </c>
      <c r="W89" s="145">
        <v>10</v>
      </c>
      <c r="X89" s="149" t="s">
        <v>46</v>
      </c>
      <c r="Y89" s="120" t="s">
        <v>160</v>
      </c>
      <c r="Z89" s="120" t="s">
        <v>68</v>
      </c>
      <c r="AA89" s="120" t="s">
        <v>37</v>
      </c>
      <c r="AB89" s="164" t="s">
        <v>161</v>
      </c>
      <c r="AC89" s="120" t="s">
        <v>62</v>
      </c>
      <c r="AD89" s="120" t="s">
        <v>76</v>
      </c>
      <c r="AE89" s="120" t="s">
        <v>34</v>
      </c>
      <c r="AF89" s="164" t="s">
        <v>161</v>
      </c>
      <c r="AG89" s="120" t="s">
        <v>49</v>
      </c>
      <c r="AH89" s="150">
        <v>20000</v>
      </c>
    </row>
    <row r="90" spans="12:34">
      <c r="L90" s="240"/>
      <c r="M90" s="241"/>
      <c r="N90" s="242"/>
      <c r="O90" s="268"/>
      <c r="P90" s="40" t="s">
        <v>92</v>
      </c>
      <c r="Q90" s="65" t="s">
        <v>93</v>
      </c>
      <c r="R90" s="66" t="s">
        <v>93</v>
      </c>
      <c r="S90" s="58">
        <f t="shared" si="30"/>
        <v>0</v>
      </c>
      <c r="T90" s="86">
        <v>0</v>
      </c>
      <c r="U90" s="60">
        <f>M89*T90</f>
        <v>0</v>
      </c>
      <c r="W90" s="145">
        <v>11</v>
      </c>
      <c r="X90" s="149" t="s">
        <v>46</v>
      </c>
      <c r="Y90" s="120" t="s">
        <v>160</v>
      </c>
      <c r="Z90" s="120" t="s">
        <v>70</v>
      </c>
      <c r="AA90" s="120" t="s">
        <v>37</v>
      </c>
      <c r="AB90" s="120" t="s">
        <v>161</v>
      </c>
      <c r="AC90" s="120" t="s">
        <v>62</v>
      </c>
      <c r="AD90" s="120" t="s">
        <v>76</v>
      </c>
      <c r="AE90" s="120" t="s">
        <v>34</v>
      </c>
      <c r="AF90" s="120" t="s">
        <v>161</v>
      </c>
      <c r="AG90" s="120" t="s">
        <v>49</v>
      </c>
      <c r="AH90" s="150">
        <v>20000</v>
      </c>
    </row>
    <row r="91" spans="12:34">
      <c r="L91" s="240">
        <f t="shared" ref="L91" si="33">L89+1</f>
        <v>5</v>
      </c>
      <c r="M91" s="241">
        <v>20000</v>
      </c>
      <c r="N91" s="242" t="s">
        <v>177</v>
      </c>
      <c r="O91" s="243"/>
      <c r="P91" s="39" t="s">
        <v>88</v>
      </c>
      <c r="Q91" s="69" t="s">
        <v>93</v>
      </c>
      <c r="R91" s="70" t="s">
        <v>93</v>
      </c>
      <c r="S91" s="57">
        <f t="shared" si="30"/>
        <v>0</v>
      </c>
      <c r="T91" s="87">
        <v>0</v>
      </c>
      <c r="U91" s="59">
        <f>M91*T91</f>
        <v>0</v>
      </c>
      <c r="W91" s="145">
        <v>12</v>
      </c>
      <c r="X91" s="149" t="s">
        <v>46</v>
      </c>
      <c r="Y91" s="120" t="s">
        <v>160</v>
      </c>
      <c r="Z91" s="120" t="s">
        <v>71</v>
      </c>
      <c r="AA91" s="120" t="s">
        <v>37</v>
      </c>
      <c r="AB91" s="120" t="s">
        <v>161</v>
      </c>
      <c r="AC91" s="120" t="s">
        <v>62</v>
      </c>
      <c r="AD91" s="120" t="s">
        <v>76</v>
      </c>
      <c r="AE91" s="120" t="s">
        <v>34</v>
      </c>
      <c r="AF91" s="120" t="s">
        <v>161</v>
      </c>
      <c r="AG91" s="120" t="s">
        <v>49</v>
      </c>
      <c r="AH91" s="150">
        <v>20000</v>
      </c>
    </row>
    <row r="92" spans="12:34">
      <c r="L92" s="240"/>
      <c r="M92" s="241"/>
      <c r="N92" s="242"/>
      <c r="O92" s="244"/>
      <c r="P92" s="40" t="s">
        <v>92</v>
      </c>
      <c r="Q92" s="52" t="s">
        <v>153</v>
      </c>
      <c r="R92" s="53" t="s">
        <v>154</v>
      </c>
      <c r="S92" s="58">
        <f t="shared" si="30"/>
        <v>4.8387096774193547E-2</v>
      </c>
      <c r="T92" s="86">
        <v>3</v>
      </c>
      <c r="U92" s="60">
        <f>M91*T92</f>
        <v>60000</v>
      </c>
      <c r="W92" s="145">
        <v>13</v>
      </c>
      <c r="X92" s="149" t="s">
        <v>78</v>
      </c>
      <c r="Y92" s="120" t="s">
        <v>52</v>
      </c>
      <c r="Z92" s="120" t="s">
        <v>32</v>
      </c>
      <c r="AA92" s="120" t="s">
        <v>72</v>
      </c>
      <c r="AB92" s="165" t="s">
        <v>161</v>
      </c>
      <c r="AC92" s="120" t="s">
        <v>48</v>
      </c>
      <c r="AD92" s="120" t="s">
        <v>39</v>
      </c>
      <c r="AE92" s="120" t="s">
        <v>34</v>
      </c>
      <c r="AF92" s="165" t="s">
        <v>161</v>
      </c>
      <c r="AG92" s="120" t="s">
        <v>49</v>
      </c>
      <c r="AH92" s="150">
        <v>15000</v>
      </c>
    </row>
    <row r="93" spans="12:34">
      <c r="L93" s="240">
        <f t="shared" ref="L93" si="34">L91+1</f>
        <v>6</v>
      </c>
      <c r="M93" s="241">
        <v>20000</v>
      </c>
      <c r="N93" s="242" t="s">
        <v>177</v>
      </c>
      <c r="O93" s="261"/>
      <c r="P93" s="39" t="s">
        <v>88</v>
      </c>
      <c r="Q93" s="69" t="s">
        <v>93</v>
      </c>
      <c r="R93" s="70" t="s">
        <v>93</v>
      </c>
      <c r="S93" s="57">
        <f t="shared" si="30"/>
        <v>0</v>
      </c>
      <c r="T93" s="87">
        <v>0</v>
      </c>
      <c r="U93" s="59">
        <f>M93*T93</f>
        <v>0</v>
      </c>
      <c r="W93" s="145">
        <v>14</v>
      </c>
      <c r="X93" s="149" t="s">
        <v>78</v>
      </c>
      <c r="Y93" s="120" t="s">
        <v>52</v>
      </c>
      <c r="Z93" s="120" t="s">
        <v>32</v>
      </c>
      <c r="AA93" s="120" t="s">
        <v>72</v>
      </c>
      <c r="AB93" s="120" t="s">
        <v>161</v>
      </c>
      <c r="AC93" s="120" t="s">
        <v>48</v>
      </c>
      <c r="AD93" s="120" t="s">
        <v>40</v>
      </c>
      <c r="AE93" s="120" t="s">
        <v>34</v>
      </c>
      <c r="AF93" s="120" t="s">
        <v>161</v>
      </c>
      <c r="AG93" s="120" t="s">
        <v>49</v>
      </c>
      <c r="AH93" s="150">
        <v>15000</v>
      </c>
    </row>
    <row r="94" spans="12:34">
      <c r="L94" s="240"/>
      <c r="M94" s="241"/>
      <c r="N94" s="242"/>
      <c r="O94" s="262"/>
      <c r="P94" s="40" t="s">
        <v>92</v>
      </c>
      <c r="Q94" s="52" t="s">
        <v>153</v>
      </c>
      <c r="R94" s="53" t="s">
        <v>154</v>
      </c>
      <c r="S94" s="58">
        <f t="shared" si="30"/>
        <v>4.8387096774193547E-2</v>
      </c>
      <c r="T94" s="86">
        <v>3</v>
      </c>
      <c r="U94" s="60">
        <f>M93*T94</f>
        <v>60000</v>
      </c>
      <c r="W94" s="145">
        <v>15</v>
      </c>
      <c r="X94" s="149" t="s">
        <v>78</v>
      </c>
      <c r="Y94" s="120" t="s">
        <v>52</v>
      </c>
      <c r="Z94" s="120" t="s">
        <v>32</v>
      </c>
      <c r="AA94" s="120" t="s">
        <v>72</v>
      </c>
      <c r="AB94" s="120" t="s">
        <v>161</v>
      </c>
      <c r="AC94" s="120" t="s">
        <v>48</v>
      </c>
      <c r="AD94" s="120" t="s">
        <v>38</v>
      </c>
      <c r="AE94" s="120" t="s">
        <v>34</v>
      </c>
      <c r="AF94" s="120" t="s">
        <v>161</v>
      </c>
      <c r="AG94" s="120" t="s">
        <v>59</v>
      </c>
      <c r="AH94" s="150">
        <v>100000</v>
      </c>
    </row>
    <row r="95" spans="12:34">
      <c r="L95" s="240">
        <f t="shared" ref="L95" si="35">L93+1</f>
        <v>7</v>
      </c>
      <c r="M95" s="259">
        <v>30000</v>
      </c>
      <c r="N95" s="265" t="s">
        <v>178</v>
      </c>
      <c r="O95" s="261"/>
      <c r="P95" s="39" t="s">
        <v>88</v>
      </c>
      <c r="Q95" s="69" t="s">
        <v>93</v>
      </c>
      <c r="R95" s="70" t="s">
        <v>93</v>
      </c>
      <c r="S95" s="57">
        <f t="shared" si="30"/>
        <v>8.0645161290322578E-2</v>
      </c>
      <c r="T95" s="87">
        <v>5</v>
      </c>
      <c r="U95" s="59">
        <f>M95*T95</f>
        <v>150000</v>
      </c>
      <c r="W95" s="145">
        <v>16</v>
      </c>
      <c r="X95" s="149" t="s">
        <v>47</v>
      </c>
      <c r="Y95" s="120" t="s">
        <v>52</v>
      </c>
      <c r="Z95" s="120" t="s">
        <v>55</v>
      </c>
      <c r="AA95" s="120" t="s">
        <v>72</v>
      </c>
      <c r="AB95" s="165" t="s">
        <v>161</v>
      </c>
      <c r="AC95" s="120" t="s">
        <v>48</v>
      </c>
      <c r="AD95" s="120" t="s">
        <v>159</v>
      </c>
      <c r="AE95" s="120" t="s">
        <v>34</v>
      </c>
      <c r="AF95" s="165" t="s">
        <v>161</v>
      </c>
      <c r="AG95" s="120" t="s">
        <v>49</v>
      </c>
      <c r="AH95" s="150">
        <v>10000</v>
      </c>
    </row>
    <row r="96" spans="12:34">
      <c r="L96" s="240"/>
      <c r="M96" s="260"/>
      <c r="N96" s="266"/>
      <c r="O96" s="262"/>
      <c r="P96" s="40" t="s">
        <v>92</v>
      </c>
      <c r="Q96" s="52" t="s">
        <v>153</v>
      </c>
      <c r="R96" s="53" t="s">
        <v>154</v>
      </c>
      <c r="S96" s="58">
        <f t="shared" si="30"/>
        <v>0</v>
      </c>
      <c r="T96" s="86">
        <v>0</v>
      </c>
      <c r="U96" s="60">
        <f>M95*T96</f>
        <v>0</v>
      </c>
      <c r="W96" s="145">
        <v>17</v>
      </c>
      <c r="X96" s="149" t="s">
        <v>47</v>
      </c>
      <c r="Y96" s="120" t="s">
        <v>52</v>
      </c>
      <c r="Z96" s="120" t="s">
        <v>56</v>
      </c>
      <c r="AA96" s="120" t="s">
        <v>72</v>
      </c>
      <c r="AB96" s="120" t="s">
        <v>161</v>
      </c>
      <c r="AC96" s="120" t="s">
        <v>48</v>
      </c>
      <c r="AD96" s="120" t="s">
        <v>159</v>
      </c>
      <c r="AE96" s="120" t="s">
        <v>34</v>
      </c>
      <c r="AF96" s="120" t="s">
        <v>161</v>
      </c>
      <c r="AG96" s="120" t="s">
        <v>59</v>
      </c>
      <c r="AH96" s="150">
        <v>10000</v>
      </c>
    </row>
    <row r="97" spans="12:34">
      <c r="L97" s="240">
        <f t="shared" ref="L97" si="36">L95+1</f>
        <v>8</v>
      </c>
      <c r="M97" s="259">
        <v>30000</v>
      </c>
      <c r="N97" s="242" t="s">
        <v>95</v>
      </c>
      <c r="O97" s="267"/>
      <c r="P97" s="39" t="s">
        <v>88</v>
      </c>
      <c r="Q97" s="54" t="s">
        <v>96</v>
      </c>
      <c r="R97" s="55" t="s">
        <v>156</v>
      </c>
      <c r="S97" s="57">
        <f t="shared" si="30"/>
        <v>0.16129032258064516</v>
      </c>
      <c r="T97" s="87">
        <v>10</v>
      </c>
      <c r="U97" s="59">
        <f>M97*T97</f>
        <v>300000</v>
      </c>
      <c r="W97" s="145">
        <v>18</v>
      </c>
      <c r="X97" s="149" t="s">
        <v>47</v>
      </c>
      <c r="Y97" s="120" t="s">
        <v>52</v>
      </c>
      <c r="Z97" s="120" t="s">
        <v>32</v>
      </c>
      <c r="AA97" s="120" t="s">
        <v>72</v>
      </c>
      <c r="AB97" s="120" t="s">
        <v>161</v>
      </c>
      <c r="AC97" s="120" t="s">
        <v>48</v>
      </c>
      <c r="AD97" s="120" t="s">
        <v>159</v>
      </c>
      <c r="AE97" s="120" t="s">
        <v>34</v>
      </c>
      <c r="AF97" s="120" t="s">
        <v>161</v>
      </c>
      <c r="AG97" s="120" t="s">
        <v>59</v>
      </c>
      <c r="AH97" s="150">
        <v>10000</v>
      </c>
    </row>
    <row r="98" spans="12:34">
      <c r="L98" s="240"/>
      <c r="M98" s="260"/>
      <c r="N98" s="242"/>
      <c r="O98" s="268"/>
      <c r="P98" s="40" t="s">
        <v>92</v>
      </c>
      <c r="Q98" s="65" t="s">
        <v>93</v>
      </c>
      <c r="R98" s="66" t="s">
        <v>93</v>
      </c>
      <c r="S98" s="58">
        <f t="shared" si="30"/>
        <v>0</v>
      </c>
      <c r="T98" s="86">
        <v>0</v>
      </c>
      <c r="U98" s="60">
        <f>M97*T98</f>
        <v>0</v>
      </c>
      <c r="W98" s="145">
        <v>19</v>
      </c>
      <c r="X98" s="149" t="s">
        <v>47</v>
      </c>
      <c r="Y98" s="120" t="s">
        <v>52</v>
      </c>
      <c r="Z98" s="120" t="s">
        <v>32</v>
      </c>
      <c r="AA98" s="120" t="s">
        <v>72</v>
      </c>
      <c r="AB98" s="120" t="s">
        <v>161</v>
      </c>
      <c r="AC98" s="120" t="s">
        <v>48</v>
      </c>
      <c r="AD98" s="120" t="s">
        <v>159</v>
      </c>
      <c r="AE98" s="120" t="s">
        <v>34</v>
      </c>
      <c r="AF98" s="120" t="s">
        <v>161</v>
      </c>
      <c r="AG98" s="120" t="s">
        <v>49</v>
      </c>
      <c r="AH98" s="150">
        <v>15000</v>
      </c>
    </row>
    <row r="99" spans="12:34">
      <c r="L99" s="240">
        <f t="shared" ref="L99" si="37">L97+1</f>
        <v>9</v>
      </c>
      <c r="M99" s="259">
        <v>50000</v>
      </c>
      <c r="N99" s="265" t="s">
        <v>177</v>
      </c>
      <c r="O99" s="261"/>
      <c r="P99" s="39" t="s">
        <v>88</v>
      </c>
      <c r="Q99" s="69" t="s">
        <v>93</v>
      </c>
      <c r="R99" s="70" t="s">
        <v>93</v>
      </c>
      <c r="S99" s="57">
        <f t="shared" si="30"/>
        <v>1.6129032258064516E-2</v>
      </c>
      <c r="T99" s="87">
        <v>1</v>
      </c>
      <c r="U99" s="59">
        <f>M99*T99</f>
        <v>50000</v>
      </c>
      <c r="W99" s="145">
        <v>20</v>
      </c>
      <c r="X99" s="149" t="s">
        <v>47</v>
      </c>
      <c r="Y99" s="120" t="s">
        <v>52</v>
      </c>
      <c r="Z99" s="120" t="s">
        <v>32</v>
      </c>
      <c r="AA99" s="120" t="s">
        <v>72</v>
      </c>
      <c r="AB99" s="165" t="s">
        <v>161</v>
      </c>
      <c r="AC99" s="120" t="s">
        <v>48</v>
      </c>
      <c r="AD99" s="120" t="s">
        <v>159</v>
      </c>
      <c r="AE99" s="120" t="s">
        <v>34</v>
      </c>
      <c r="AF99" s="165" t="s">
        <v>161</v>
      </c>
      <c r="AG99" s="120" t="s">
        <v>49</v>
      </c>
      <c r="AH99" s="150">
        <v>10000</v>
      </c>
    </row>
    <row r="100" spans="12:34">
      <c r="L100" s="240"/>
      <c r="M100" s="260"/>
      <c r="N100" s="266"/>
      <c r="O100" s="262"/>
      <c r="P100" s="40" t="s">
        <v>92</v>
      </c>
      <c r="Q100" s="52" t="s">
        <v>153</v>
      </c>
      <c r="R100" s="53" t="s">
        <v>154</v>
      </c>
      <c r="S100" s="58">
        <f t="shared" si="30"/>
        <v>0</v>
      </c>
      <c r="T100" s="86">
        <v>0</v>
      </c>
      <c r="U100" s="60">
        <f>M99*T100</f>
        <v>0</v>
      </c>
      <c r="W100" s="145">
        <v>21</v>
      </c>
      <c r="X100" s="149" t="s">
        <v>47</v>
      </c>
      <c r="Y100" s="120" t="s">
        <v>52</v>
      </c>
      <c r="Z100" s="120" t="s">
        <v>57</v>
      </c>
      <c r="AA100" s="120" t="s">
        <v>72</v>
      </c>
      <c r="AB100" s="164" t="s">
        <v>161</v>
      </c>
      <c r="AC100" s="120" t="s">
        <v>48</v>
      </c>
      <c r="AD100" s="120" t="s">
        <v>159</v>
      </c>
      <c r="AE100" s="120" t="s">
        <v>34</v>
      </c>
      <c r="AF100" s="164" t="s">
        <v>161</v>
      </c>
      <c r="AG100" s="120" t="s">
        <v>49</v>
      </c>
      <c r="AH100" s="150">
        <v>10000</v>
      </c>
    </row>
    <row r="101" spans="12:34">
      <c r="L101" s="240">
        <f t="shared" ref="L101" si="38">L99+1</f>
        <v>10</v>
      </c>
      <c r="M101" s="259">
        <v>100000</v>
      </c>
      <c r="N101" s="265" t="s">
        <v>178</v>
      </c>
      <c r="O101" s="261"/>
      <c r="P101" s="39" t="s">
        <v>88</v>
      </c>
      <c r="Q101" s="54" t="s">
        <v>98</v>
      </c>
      <c r="R101" s="55" t="s">
        <v>157</v>
      </c>
      <c r="S101" s="57">
        <f t="shared" si="30"/>
        <v>4.8387096774193547E-2</v>
      </c>
      <c r="T101" s="87">
        <v>3</v>
      </c>
      <c r="U101" s="59">
        <f>M101*T101</f>
        <v>300000</v>
      </c>
      <c r="W101" s="145">
        <v>22</v>
      </c>
      <c r="X101" s="149" t="s">
        <v>47</v>
      </c>
      <c r="Y101" s="120" t="s">
        <v>52</v>
      </c>
      <c r="Z101" s="120" t="s">
        <v>32</v>
      </c>
      <c r="AA101" s="120" t="s">
        <v>72</v>
      </c>
      <c r="AB101" s="120" t="s">
        <v>161</v>
      </c>
      <c r="AC101" s="120" t="s">
        <v>48</v>
      </c>
      <c r="AD101" s="120" t="s">
        <v>159</v>
      </c>
      <c r="AE101" s="120" t="s">
        <v>34</v>
      </c>
      <c r="AF101" s="120" t="s">
        <v>161</v>
      </c>
      <c r="AG101" s="120" t="s">
        <v>60</v>
      </c>
      <c r="AH101" s="150">
        <v>10000</v>
      </c>
    </row>
    <row r="102" spans="12:34">
      <c r="L102" s="240"/>
      <c r="M102" s="260"/>
      <c r="N102" s="266"/>
      <c r="O102" s="262"/>
      <c r="P102" s="40" t="s">
        <v>92</v>
      </c>
      <c r="Q102" s="95"/>
      <c r="R102" s="96"/>
      <c r="S102" s="58">
        <f t="shared" si="30"/>
        <v>0</v>
      </c>
      <c r="T102" s="86">
        <v>0</v>
      </c>
      <c r="U102" s="60">
        <f>M101*T102</f>
        <v>0</v>
      </c>
      <c r="W102" s="145">
        <v>23</v>
      </c>
      <c r="X102" s="149" t="s">
        <v>47</v>
      </c>
      <c r="Y102" s="120" t="s">
        <v>52</v>
      </c>
      <c r="Z102" s="120" t="s">
        <v>32</v>
      </c>
      <c r="AA102" s="120" t="s">
        <v>72</v>
      </c>
      <c r="AB102" s="120" t="s">
        <v>161</v>
      </c>
      <c r="AC102" s="120" t="s">
        <v>48</v>
      </c>
      <c r="AD102" s="120" t="s">
        <v>159</v>
      </c>
      <c r="AE102" s="120" t="s">
        <v>34</v>
      </c>
      <c r="AF102" s="120" t="s">
        <v>161</v>
      </c>
      <c r="AG102" s="120" t="s">
        <v>49</v>
      </c>
      <c r="AH102" s="150">
        <v>15000</v>
      </c>
    </row>
    <row r="103" spans="12:34">
      <c r="L103" s="240">
        <f t="shared" ref="L103" si="39">L101+1</f>
        <v>11</v>
      </c>
      <c r="M103" s="259">
        <v>100000</v>
      </c>
      <c r="N103" s="242" t="s">
        <v>95</v>
      </c>
      <c r="O103" s="267"/>
      <c r="P103" s="39" t="s">
        <v>88</v>
      </c>
      <c r="Q103" s="54" t="s">
        <v>96</v>
      </c>
      <c r="R103" s="55" t="s">
        <v>97</v>
      </c>
      <c r="S103" s="57">
        <f t="shared" si="30"/>
        <v>3.2258064516129031E-2</v>
      </c>
      <c r="T103" s="87">
        <v>2</v>
      </c>
      <c r="U103" s="59">
        <f>M103*T103</f>
        <v>200000</v>
      </c>
      <c r="W103" s="145">
        <v>24</v>
      </c>
      <c r="X103" s="149" t="s">
        <v>47</v>
      </c>
      <c r="Y103" s="120" t="s">
        <v>52</v>
      </c>
      <c r="Z103" s="120" t="s">
        <v>58</v>
      </c>
      <c r="AA103" s="120" t="s">
        <v>72</v>
      </c>
      <c r="AB103" s="165" t="s">
        <v>161</v>
      </c>
      <c r="AC103" s="120" t="s">
        <v>48</v>
      </c>
      <c r="AD103" s="120" t="s">
        <v>159</v>
      </c>
      <c r="AE103" s="120" t="s">
        <v>34</v>
      </c>
      <c r="AF103" s="165" t="s">
        <v>161</v>
      </c>
      <c r="AG103" s="120" t="s">
        <v>49</v>
      </c>
      <c r="AH103" s="150">
        <v>10000</v>
      </c>
    </row>
    <row r="104" spans="12:34">
      <c r="L104" s="240"/>
      <c r="M104" s="260"/>
      <c r="N104" s="242"/>
      <c r="O104" s="268"/>
      <c r="P104" s="40" t="s">
        <v>92</v>
      </c>
      <c r="Q104" s="65" t="s">
        <v>93</v>
      </c>
      <c r="R104" s="66" t="s">
        <v>93</v>
      </c>
      <c r="S104" s="58">
        <f t="shared" si="30"/>
        <v>0</v>
      </c>
      <c r="T104" s="86">
        <v>0</v>
      </c>
      <c r="U104" s="60">
        <f>M103*T104</f>
        <v>0</v>
      </c>
      <c r="W104" s="145">
        <v>25</v>
      </c>
      <c r="X104" s="149" t="s">
        <v>47</v>
      </c>
      <c r="Y104" s="120" t="s">
        <v>52</v>
      </c>
      <c r="Z104" s="120" t="s">
        <v>32</v>
      </c>
      <c r="AA104" s="120" t="s">
        <v>72</v>
      </c>
      <c r="AB104" s="164" t="s">
        <v>161</v>
      </c>
      <c r="AC104" s="120" t="s">
        <v>48</v>
      </c>
      <c r="AD104" s="120" t="s">
        <v>159</v>
      </c>
      <c r="AE104" s="120" t="s">
        <v>34</v>
      </c>
      <c r="AF104" s="164" t="s">
        <v>161</v>
      </c>
      <c r="AG104" s="120" t="s">
        <v>59</v>
      </c>
      <c r="AH104" s="150">
        <v>30000</v>
      </c>
    </row>
    <row r="105" spans="12:34">
      <c r="L105" s="240">
        <f t="shared" ref="L105" si="40">L103+1</f>
        <v>12</v>
      </c>
      <c r="M105" s="259">
        <v>200000</v>
      </c>
      <c r="N105" s="265" t="s">
        <v>178</v>
      </c>
      <c r="O105" s="261"/>
      <c r="P105" s="39" t="s">
        <v>88</v>
      </c>
      <c r="Q105" s="69" t="s">
        <v>93</v>
      </c>
      <c r="R105" s="70" t="s">
        <v>93</v>
      </c>
      <c r="S105" s="57">
        <f t="shared" si="30"/>
        <v>0</v>
      </c>
      <c r="T105" s="87">
        <v>0</v>
      </c>
      <c r="U105" s="59">
        <f>M105*T105</f>
        <v>0</v>
      </c>
      <c r="W105" s="145">
        <v>26</v>
      </c>
      <c r="X105" s="149" t="s">
        <v>47</v>
      </c>
      <c r="Y105" s="120" t="s">
        <v>52</v>
      </c>
      <c r="Z105" s="120" t="s">
        <v>32</v>
      </c>
      <c r="AA105" s="120" t="s">
        <v>72</v>
      </c>
      <c r="AB105" s="120" t="s">
        <v>161</v>
      </c>
      <c r="AC105" s="120" t="s">
        <v>48</v>
      </c>
      <c r="AD105" s="120" t="s">
        <v>159</v>
      </c>
      <c r="AE105" s="120" t="s">
        <v>34</v>
      </c>
      <c r="AF105" s="120" t="s">
        <v>161</v>
      </c>
      <c r="AG105" s="120" t="s">
        <v>49</v>
      </c>
      <c r="AH105" s="150">
        <v>15000</v>
      </c>
    </row>
    <row r="106" spans="12:34">
      <c r="L106" s="240"/>
      <c r="M106" s="260"/>
      <c r="N106" s="266"/>
      <c r="O106" s="262"/>
      <c r="P106" s="40" t="s">
        <v>92</v>
      </c>
      <c r="Q106" s="52" t="s">
        <v>158</v>
      </c>
      <c r="R106" s="53" t="s">
        <v>97</v>
      </c>
      <c r="S106" s="58">
        <f t="shared" si="30"/>
        <v>1.6129032258064516E-2</v>
      </c>
      <c r="T106" s="86">
        <v>1</v>
      </c>
      <c r="U106" s="60">
        <f>M105*T106</f>
        <v>200000</v>
      </c>
      <c r="W106" s="145">
        <v>27</v>
      </c>
      <c r="X106" s="149" t="s">
        <v>47</v>
      </c>
      <c r="Y106" s="120" t="s">
        <v>52</v>
      </c>
      <c r="Z106" s="120" t="s">
        <v>32</v>
      </c>
      <c r="AA106" s="120" t="s">
        <v>72</v>
      </c>
      <c r="AB106" s="120" t="s">
        <v>161</v>
      </c>
      <c r="AC106" s="120" t="s">
        <v>48</v>
      </c>
      <c r="AD106" s="120" t="s">
        <v>159</v>
      </c>
      <c r="AE106" s="120" t="s">
        <v>34</v>
      </c>
      <c r="AF106" s="120" t="s">
        <v>161</v>
      </c>
      <c r="AG106" s="120" t="s">
        <v>59</v>
      </c>
      <c r="AH106" s="150">
        <v>30000</v>
      </c>
    </row>
    <row r="107" spans="12:34">
      <c r="L107" s="240">
        <f t="shared" ref="L107" si="41">L105+1</f>
        <v>13</v>
      </c>
      <c r="M107" s="259">
        <v>300000</v>
      </c>
      <c r="N107" s="242" t="s">
        <v>178</v>
      </c>
      <c r="O107" s="261"/>
      <c r="P107" s="39" t="s">
        <v>88</v>
      </c>
      <c r="Q107" s="69" t="s">
        <v>93</v>
      </c>
      <c r="R107" s="70" t="s">
        <v>93</v>
      </c>
      <c r="S107" s="57">
        <f t="shared" si="30"/>
        <v>0</v>
      </c>
      <c r="T107" s="87">
        <v>0</v>
      </c>
      <c r="U107" s="59">
        <f>M107*T107</f>
        <v>0</v>
      </c>
      <c r="W107" s="145">
        <v>28</v>
      </c>
      <c r="X107" s="149" t="s">
        <v>47</v>
      </c>
      <c r="Y107" s="120" t="s">
        <v>52</v>
      </c>
      <c r="Z107" s="120" t="s">
        <v>32</v>
      </c>
      <c r="AA107" s="120" t="s">
        <v>72</v>
      </c>
      <c r="AB107" s="165" t="s">
        <v>161</v>
      </c>
      <c r="AC107" s="120" t="s">
        <v>48</v>
      </c>
      <c r="AD107" s="120" t="s">
        <v>159</v>
      </c>
      <c r="AE107" s="120" t="s">
        <v>34</v>
      </c>
      <c r="AF107" s="165" t="s">
        <v>161</v>
      </c>
      <c r="AG107" s="120" t="s">
        <v>49</v>
      </c>
      <c r="AH107" s="150">
        <v>15000</v>
      </c>
    </row>
    <row r="108" spans="12:34">
      <c r="L108" s="240"/>
      <c r="M108" s="260"/>
      <c r="N108" s="242"/>
      <c r="O108" s="263"/>
      <c r="P108" s="40" t="s">
        <v>92</v>
      </c>
      <c r="Q108" s="52" t="s">
        <v>158</v>
      </c>
      <c r="R108" s="53" t="s">
        <v>97</v>
      </c>
      <c r="S108" s="58">
        <f t="shared" si="30"/>
        <v>0</v>
      </c>
      <c r="T108" s="86">
        <v>0</v>
      </c>
      <c r="U108" s="60">
        <f>M107*T108</f>
        <v>0</v>
      </c>
      <c r="W108" s="145">
        <v>29</v>
      </c>
      <c r="X108" s="149" t="s">
        <v>47</v>
      </c>
      <c r="Y108" s="120" t="s">
        <v>53</v>
      </c>
      <c r="Z108" s="120" t="s">
        <v>54</v>
      </c>
      <c r="AA108" s="120" t="s">
        <v>72</v>
      </c>
      <c r="AB108" s="120" t="s">
        <v>161</v>
      </c>
      <c r="AC108" s="120" t="s">
        <v>48</v>
      </c>
      <c r="AD108" s="120" t="s">
        <v>159</v>
      </c>
      <c r="AE108" s="120" t="s">
        <v>34</v>
      </c>
      <c r="AF108" s="120" t="s">
        <v>161</v>
      </c>
      <c r="AG108" s="120" t="s">
        <v>49</v>
      </c>
      <c r="AH108" s="150">
        <v>30000</v>
      </c>
    </row>
    <row r="109" spans="12:34">
      <c r="L109" s="240">
        <f t="shared" ref="L109" si="42">L107+1</f>
        <v>14</v>
      </c>
      <c r="M109" s="259">
        <v>500000</v>
      </c>
      <c r="N109" s="242" t="s">
        <v>178</v>
      </c>
      <c r="O109" s="261"/>
      <c r="P109" s="39" t="s">
        <v>88</v>
      </c>
      <c r="Q109" s="69" t="s">
        <v>93</v>
      </c>
      <c r="R109" s="70" t="s">
        <v>93</v>
      </c>
      <c r="S109" s="57">
        <f t="shared" si="30"/>
        <v>0</v>
      </c>
      <c r="T109" s="87">
        <v>0</v>
      </c>
      <c r="U109" s="59">
        <f>M109*T109</f>
        <v>0</v>
      </c>
      <c r="W109" s="145">
        <v>30</v>
      </c>
      <c r="X109" s="149" t="s">
        <v>47</v>
      </c>
      <c r="Y109" s="120" t="s">
        <v>53</v>
      </c>
      <c r="Z109" s="120" t="s">
        <v>54</v>
      </c>
      <c r="AA109" s="120" t="s">
        <v>72</v>
      </c>
      <c r="AB109" s="120" t="s">
        <v>161</v>
      </c>
      <c r="AC109" s="120" t="s">
        <v>48</v>
      </c>
      <c r="AD109" s="120" t="s">
        <v>159</v>
      </c>
      <c r="AE109" s="120" t="s">
        <v>34</v>
      </c>
      <c r="AF109" s="120" t="s">
        <v>161</v>
      </c>
      <c r="AG109" s="120" t="s">
        <v>49</v>
      </c>
      <c r="AH109" s="150">
        <v>30000</v>
      </c>
    </row>
    <row r="110" spans="12:34">
      <c r="L110" s="240"/>
      <c r="M110" s="264"/>
      <c r="N110" s="242"/>
      <c r="O110" s="263"/>
      <c r="P110" s="40" t="s">
        <v>92</v>
      </c>
      <c r="Q110" s="52" t="s">
        <v>158</v>
      </c>
      <c r="R110" s="53" t="s">
        <v>97</v>
      </c>
      <c r="S110" s="58">
        <f t="shared" si="30"/>
        <v>1.6129032258064516E-2</v>
      </c>
      <c r="T110" s="86">
        <v>1</v>
      </c>
      <c r="U110" s="60">
        <f>M109*T110</f>
        <v>500000</v>
      </c>
      <c r="W110" s="145">
        <v>31</v>
      </c>
      <c r="X110" s="149" t="s">
        <v>47</v>
      </c>
      <c r="Y110" s="120" t="s">
        <v>53</v>
      </c>
      <c r="Z110" s="120" t="s">
        <v>54</v>
      </c>
      <c r="AA110" s="120" t="s">
        <v>72</v>
      </c>
      <c r="AB110" s="165" t="s">
        <v>161</v>
      </c>
      <c r="AC110" s="120" t="s">
        <v>48</v>
      </c>
      <c r="AD110" s="120" t="s">
        <v>159</v>
      </c>
      <c r="AE110" s="120" t="s">
        <v>34</v>
      </c>
      <c r="AF110" s="165" t="s">
        <v>161</v>
      </c>
      <c r="AG110" s="120" t="s">
        <v>59</v>
      </c>
      <c r="AH110" s="150">
        <v>15000</v>
      </c>
    </row>
    <row r="111" spans="12:34">
      <c r="L111" s="240">
        <f t="shared" ref="L111" si="43">L109+1</f>
        <v>15</v>
      </c>
      <c r="M111" s="259">
        <v>1000000</v>
      </c>
      <c r="N111" s="242" t="s">
        <v>178</v>
      </c>
      <c r="O111" s="261"/>
      <c r="P111" s="39" t="s">
        <v>88</v>
      </c>
      <c r="Q111" s="69" t="s">
        <v>93</v>
      </c>
      <c r="R111" s="70" t="s">
        <v>93</v>
      </c>
      <c r="S111" s="57">
        <f t="shared" si="30"/>
        <v>0</v>
      </c>
      <c r="T111" s="87">
        <v>0</v>
      </c>
      <c r="U111" s="59">
        <f>M111*T111</f>
        <v>0</v>
      </c>
      <c r="W111" s="145">
        <v>32</v>
      </c>
      <c r="X111" s="149" t="s">
        <v>47</v>
      </c>
      <c r="Y111" s="120" t="s">
        <v>53</v>
      </c>
      <c r="Z111" s="120" t="s">
        <v>54</v>
      </c>
      <c r="AA111" s="120" t="s">
        <v>72</v>
      </c>
      <c r="AB111" s="164" t="s">
        <v>161</v>
      </c>
      <c r="AC111" s="120" t="s">
        <v>48</v>
      </c>
      <c r="AD111" s="120" t="s">
        <v>159</v>
      </c>
      <c r="AE111" s="120" t="s">
        <v>34</v>
      </c>
      <c r="AF111" s="164" t="s">
        <v>161</v>
      </c>
      <c r="AG111" s="120" t="s">
        <v>59</v>
      </c>
      <c r="AH111" s="150">
        <v>30000</v>
      </c>
    </row>
    <row r="112" spans="12:34">
      <c r="L112" s="240"/>
      <c r="M112" s="264"/>
      <c r="N112" s="242"/>
      <c r="O112" s="263"/>
      <c r="P112" s="40" t="s">
        <v>92</v>
      </c>
      <c r="Q112" s="52" t="s">
        <v>158</v>
      </c>
      <c r="R112" s="53" t="s">
        <v>97</v>
      </c>
      <c r="S112" s="58">
        <f t="shared" si="30"/>
        <v>0</v>
      </c>
      <c r="T112" s="86">
        <v>0</v>
      </c>
      <c r="U112" s="60">
        <f>M111*T112</f>
        <v>0</v>
      </c>
      <c r="W112" s="145">
        <v>33</v>
      </c>
      <c r="X112" s="149" t="s">
        <v>47</v>
      </c>
      <c r="Y112" s="120" t="s">
        <v>53</v>
      </c>
      <c r="Z112" s="120" t="s">
        <v>54</v>
      </c>
      <c r="AA112" s="120" t="s">
        <v>72</v>
      </c>
      <c r="AB112" s="120" t="s">
        <v>161</v>
      </c>
      <c r="AC112" s="120" t="s">
        <v>48</v>
      </c>
      <c r="AD112" s="120" t="s">
        <v>159</v>
      </c>
      <c r="AE112" s="120" t="s">
        <v>34</v>
      </c>
      <c r="AF112" s="120" t="s">
        <v>161</v>
      </c>
      <c r="AG112" s="120" t="s">
        <v>49</v>
      </c>
      <c r="AH112" s="150">
        <v>10000</v>
      </c>
    </row>
    <row r="113" spans="12:34">
      <c r="L113" s="240">
        <f t="shared" ref="L113" si="44">L111+1</f>
        <v>16</v>
      </c>
      <c r="M113" s="259">
        <v>2000000</v>
      </c>
      <c r="N113" s="242" t="s">
        <v>178</v>
      </c>
      <c r="O113" s="261"/>
      <c r="P113" s="39" t="s">
        <v>88</v>
      </c>
      <c r="Q113" s="69" t="s">
        <v>93</v>
      </c>
      <c r="R113" s="70" t="s">
        <v>93</v>
      </c>
      <c r="S113" s="57">
        <f t="shared" si="30"/>
        <v>0</v>
      </c>
      <c r="T113" s="87">
        <v>0</v>
      </c>
      <c r="U113" s="59">
        <f>M113*T113</f>
        <v>0</v>
      </c>
      <c r="W113" s="145">
        <v>34</v>
      </c>
      <c r="X113" s="151"/>
      <c r="Y113" s="121"/>
      <c r="Z113" s="121"/>
      <c r="AA113" s="121"/>
      <c r="AB113" s="121"/>
      <c r="AC113" s="121"/>
      <c r="AD113" s="121"/>
      <c r="AE113" s="121"/>
      <c r="AF113" s="121"/>
      <c r="AG113" s="121"/>
      <c r="AH113" s="152"/>
    </row>
    <row r="114" spans="12:34">
      <c r="L114" s="240"/>
      <c r="M114" s="260"/>
      <c r="N114" s="242"/>
      <c r="O114" s="262"/>
      <c r="P114" s="40" t="s">
        <v>92</v>
      </c>
      <c r="Q114" s="52" t="s">
        <v>158</v>
      </c>
      <c r="R114" s="53" t="s">
        <v>97</v>
      </c>
      <c r="S114" s="58">
        <f t="shared" si="30"/>
        <v>0</v>
      </c>
      <c r="T114" s="86">
        <v>0</v>
      </c>
      <c r="U114" s="60">
        <f>M113*T114</f>
        <v>0</v>
      </c>
      <c r="W114" s="145">
        <v>35</v>
      </c>
      <c r="X114" s="151"/>
      <c r="Y114" s="121"/>
      <c r="Z114" s="121"/>
      <c r="AA114" s="121"/>
      <c r="AB114" s="121"/>
      <c r="AC114" s="121"/>
      <c r="AD114" s="121"/>
      <c r="AE114" s="121"/>
      <c r="AF114" s="121"/>
      <c r="AG114" s="121"/>
      <c r="AH114" s="152"/>
    </row>
    <row r="115" spans="12:34">
      <c r="L115" s="240">
        <f t="shared" ref="L115" si="45">L113+1</f>
        <v>17</v>
      </c>
      <c r="M115" s="241"/>
      <c r="N115" s="242"/>
      <c r="O115" s="243"/>
      <c r="P115" s="39" t="s">
        <v>88</v>
      </c>
      <c r="Q115" s="54"/>
      <c r="R115" s="55"/>
      <c r="S115" s="57">
        <f t="shared" si="30"/>
        <v>0</v>
      </c>
      <c r="T115" s="87"/>
      <c r="U115" s="59">
        <f>M115*T115</f>
        <v>0</v>
      </c>
      <c r="W115" s="145">
        <v>36</v>
      </c>
      <c r="X115" s="151"/>
      <c r="Y115" s="121"/>
      <c r="Z115" s="121"/>
      <c r="AA115" s="121"/>
      <c r="AB115" s="121"/>
      <c r="AC115" s="121"/>
      <c r="AD115" s="121"/>
      <c r="AE115" s="121"/>
      <c r="AF115" s="121"/>
      <c r="AG115" s="121"/>
      <c r="AH115" s="152"/>
    </row>
    <row r="116" spans="12:34">
      <c r="L116" s="240"/>
      <c r="M116" s="241"/>
      <c r="N116" s="242"/>
      <c r="O116" s="244"/>
      <c r="P116" s="40" t="s">
        <v>92</v>
      </c>
      <c r="Q116" s="52"/>
      <c r="R116" s="53"/>
      <c r="S116" s="58">
        <f t="shared" si="30"/>
        <v>0</v>
      </c>
      <c r="T116" s="86"/>
      <c r="U116" s="60">
        <f>M115*T116</f>
        <v>0</v>
      </c>
      <c r="W116" s="145">
        <v>37</v>
      </c>
      <c r="X116" s="151"/>
      <c r="Y116" s="121"/>
      <c r="Z116" s="121"/>
      <c r="AA116" s="121"/>
      <c r="AB116" s="121"/>
      <c r="AC116" s="121"/>
      <c r="AD116" s="121"/>
      <c r="AE116" s="121"/>
      <c r="AF116" s="121"/>
      <c r="AG116" s="121"/>
      <c r="AH116" s="152"/>
    </row>
    <row r="117" spans="12:34">
      <c r="L117" s="240">
        <f t="shared" ref="L117" si="46">L115+1</f>
        <v>18</v>
      </c>
      <c r="M117" s="241"/>
      <c r="N117" s="242"/>
      <c r="O117" s="243"/>
      <c r="P117" s="39" t="s">
        <v>88</v>
      </c>
      <c r="Q117" s="54"/>
      <c r="R117" s="55"/>
      <c r="S117" s="57">
        <f t="shared" si="30"/>
        <v>0</v>
      </c>
      <c r="T117" s="87"/>
      <c r="U117" s="59">
        <f>M117*T117</f>
        <v>0</v>
      </c>
      <c r="W117" s="145">
        <v>38</v>
      </c>
      <c r="X117" s="151"/>
      <c r="Y117" s="121"/>
      <c r="Z117" s="121"/>
      <c r="AA117" s="121"/>
      <c r="AB117" s="121"/>
      <c r="AC117" s="121"/>
      <c r="AD117" s="121"/>
      <c r="AE117" s="121"/>
      <c r="AF117" s="121"/>
      <c r="AG117" s="121"/>
      <c r="AH117" s="152"/>
    </row>
    <row r="118" spans="12:34">
      <c r="L118" s="240"/>
      <c r="M118" s="241"/>
      <c r="N118" s="242"/>
      <c r="O118" s="244"/>
      <c r="P118" s="40" t="s">
        <v>92</v>
      </c>
      <c r="Q118" s="52"/>
      <c r="R118" s="53"/>
      <c r="S118" s="58">
        <f t="shared" si="30"/>
        <v>0</v>
      </c>
      <c r="T118" s="86"/>
      <c r="U118" s="60">
        <f>M117*T118</f>
        <v>0</v>
      </c>
      <c r="W118" s="145">
        <v>39</v>
      </c>
      <c r="X118" s="151"/>
      <c r="Y118" s="121"/>
      <c r="Z118" s="121"/>
      <c r="AA118" s="121"/>
      <c r="AB118" s="121"/>
      <c r="AC118" s="121"/>
      <c r="AD118" s="121"/>
      <c r="AE118" s="121"/>
      <c r="AF118" s="121"/>
      <c r="AG118" s="121"/>
      <c r="AH118" s="152"/>
    </row>
    <row r="119" spans="12:34">
      <c r="L119" s="240">
        <f t="shared" ref="L119" si="47">L117+1</f>
        <v>19</v>
      </c>
      <c r="M119" s="241"/>
      <c r="N119" s="242"/>
      <c r="O119" s="243"/>
      <c r="P119" s="39" t="s">
        <v>88</v>
      </c>
      <c r="Q119" s="54"/>
      <c r="R119" s="55"/>
      <c r="S119" s="57">
        <f t="shared" si="30"/>
        <v>0</v>
      </c>
      <c r="T119" s="87"/>
      <c r="U119" s="59">
        <f>M119*T119</f>
        <v>0</v>
      </c>
      <c r="W119" s="145">
        <v>40</v>
      </c>
      <c r="X119" s="151"/>
      <c r="Y119" s="121"/>
      <c r="Z119" s="121"/>
      <c r="AA119" s="121"/>
      <c r="AB119" s="121"/>
      <c r="AC119" s="121"/>
      <c r="AD119" s="121"/>
      <c r="AE119" s="121"/>
      <c r="AF119" s="121"/>
      <c r="AG119" s="121"/>
      <c r="AH119" s="152"/>
    </row>
    <row r="120" spans="12:34">
      <c r="L120" s="240"/>
      <c r="M120" s="241"/>
      <c r="N120" s="242"/>
      <c r="O120" s="244"/>
      <c r="P120" s="40" t="s">
        <v>92</v>
      </c>
      <c r="Q120" s="52"/>
      <c r="R120" s="53"/>
      <c r="S120" s="58">
        <f t="shared" si="30"/>
        <v>0</v>
      </c>
      <c r="T120" s="86"/>
      <c r="U120" s="60">
        <f>M119*T120</f>
        <v>0</v>
      </c>
      <c r="W120" s="145">
        <v>41</v>
      </c>
      <c r="X120" s="151"/>
      <c r="Y120" s="121"/>
      <c r="Z120" s="121"/>
      <c r="AA120" s="121"/>
      <c r="AB120" s="121"/>
      <c r="AC120" s="121"/>
      <c r="AD120" s="121"/>
      <c r="AE120" s="121"/>
      <c r="AF120" s="121"/>
      <c r="AG120" s="121"/>
      <c r="AH120" s="152"/>
    </row>
    <row r="121" spans="12:34">
      <c r="L121" s="240">
        <f t="shared" ref="L121" si="48">L119+1</f>
        <v>20</v>
      </c>
      <c r="M121" s="241"/>
      <c r="N121" s="242"/>
      <c r="O121" s="243"/>
      <c r="P121" s="39" t="s">
        <v>88</v>
      </c>
      <c r="Q121" s="54"/>
      <c r="R121" s="55"/>
      <c r="S121" s="57">
        <f t="shared" si="30"/>
        <v>0</v>
      </c>
      <c r="T121" s="87"/>
      <c r="U121" s="59">
        <f>M121*T121</f>
        <v>0</v>
      </c>
      <c r="W121" s="145">
        <v>42</v>
      </c>
      <c r="X121" s="151"/>
      <c r="Y121" s="121"/>
      <c r="Z121" s="121"/>
      <c r="AA121" s="121"/>
      <c r="AB121" s="121"/>
      <c r="AC121" s="121"/>
      <c r="AD121" s="121"/>
      <c r="AE121" s="121"/>
      <c r="AF121" s="121"/>
      <c r="AG121" s="121"/>
      <c r="AH121" s="152"/>
    </row>
    <row r="122" spans="12:34">
      <c r="L122" s="240"/>
      <c r="M122" s="241"/>
      <c r="N122" s="242"/>
      <c r="O122" s="244"/>
      <c r="P122" s="40" t="s">
        <v>92</v>
      </c>
      <c r="Q122" s="52"/>
      <c r="R122" s="53"/>
      <c r="S122" s="58">
        <f t="shared" si="30"/>
        <v>0</v>
      </c>
      <c r="T122" s="86"/>
      <c r="U122" s="60">
        <f>M121*T122</f>
        <v>0</v>
      </c>
      <c r="W122" s="145">
        <v>43</v>
      </c>
      <c r="X122" s="151"/>
      <c r="Y122" s="121"/>
      <c r="Z122" s="121"/>
      <c r="AA122" s="121"/>
      <c r="AB122" s="121"/>
      <c r="AC122" s="121"/>
      <c r="AD122" s="121"/>
      <c r="AE122" s="121"/>
      <c r="AF122" s="121"/>
      <c r="AG122" s="121"/>
      <c r="AH122" s="152"/>
    </row>
    <row r="123" spans="12:34">
      <c r="L123" s="240">
        <f t="shared" ref="L123" si="49">L121+1</f>
        <v>21</v>
      </c>
      <c r="M123" s="241"/>
      <c r="N123" s="242"/>
      <c r="O123" s="243"/>
      <c r="P123" s="39" t="s">
        <v>88</v>
      </c>
      <c r="Q123" s="54"/>
      <c r="R123" s="55"/>
      <c r="S123" s="57">
        <f t="shared" si="30"/>
        <v>0</v>
      </c>
      <c r="T123" s="87"/>
      <c r="U123" s="59">
        <f>M123*T123</f>
        <v>0</v>
      </c>
      <c r="W123" s="145">
        <v>44</v>
      </c>
      <c r="X123" s="151"/>
      <c r="Y123" s="121"/>
      <c r="Z123" s="121"/>
      <c r="AA123" s="121"/>
      <c r="AB123" s="121"/>
      <c r="AC123" s="121"/>
      <c r="AD123" s="121"/>
      <c r="AE123" s="121"/>
      <c r="AF123" s="121"/>
      <c r="AG123" s="121"/>
      <c r="AH123" s="152"/>
    </row>
    <row r="124" spans="12:34">
      <c r="L124" s="240"/>
      <c r="M124" s="241"/>
      <c r="N124" s="242"/>
      <c r="O124" s="244"/>
      <c r="P124" s="40" t="s">
        <v>92</v>
      </c>
      <c r="Q124" s="52"/>
      <c r="R124" s="53"/>
      <c r="S124" s="58">
        <f t="shared" si="30"/>
        <v>0</v>
      </c>
      <c r="T124" s="86"/>
      <c r="U124" s="60">
        <f>M123*T124</f>
        <v>0</v>
      </c>
      <c r="W124" s="145">
        <v>45</v>
      </c>
      <c r="X124" s="151"/>
      <c r="Y124" s="121"/>
      <c r="Z124" s="121"/>
      <c r="AA124" s="121"/>
      <c r="AB124" s="121"/>
      <c r="AC124" s="121"/>
      <c r="AD124" s="121"/>
      <c r="AE124" s="121"/>
      <c r="AF124" s="121"/>
      <c r="AG124" s="121"/>
      <c r="AH124" s="152"/>
    </row>
    <row r="125" spans="12:34">
      <c r="L125" s="240">
        <f t="shared" ref="L125" si="50">L123+1</f>
        <v>22</v>
      </c>
      <c r="M125" s="241"/>
      <c r="N125" s="242"/>
      <c r="O125" s="243"/>
      <c r="P125" s="39" t="s">
        <v>88</v>
      </c>
      <c r="Q125" s="54"/>
      <c r="R125" s="55"/>
      <c r="S125" s="57">
        <f t="shared" si="30"/>
        <v>0</v>
      </c>
      <c r="T125" s="87"/>
      <c r="U125" s="59">
        <f>M125*T125</f>
        <v>0</v>
      </c>
      <c r="W125" s="145">
        <v>46</v>
      </c>
      <c r="X125" s="151"/>
      <c r="Y125" s="121"/>
      <c r="Z125" s="121"/>
      <c r="AA125" s="121"/>
      <c r="AB125" s="121"/>
      <c r="AC125" s="121"/>
      <c r="AD125" s="121"/>
      <c r="AE125" s="121"/>
      <c r="AF125" s="121"/>
      <c r="AG125" s="121"/>
      <c r="AH125" s="152"/>
    </row>
    <row r="126" spans="12:34">
      <c r="L126" s="240"/>
      <c r="M126" s="241"/>
      <c r="N126" s="242"/>
      <c r="O126" s="244"/>
      <c r="P126" s="40" t="s">
        <v>92</v>
      </c>
      <c r="Q126" s="52"/>
      <c r="R126" s="53"/>
      <c r="S126" s="58">
        <f t="shared" si="30"/>
        <v>0</v>
      </c>
      <c r="T126" s="86"/>
      <c r="U126" s="60">
        <f>M125*T126</f>
        <v>0</v>
      </c>
      <c r="W126" s="145">
        <v>47</v>
      </c>
      <c r="X126" s="151"/>
      <c r="Y126" s="121"/>
      <c r="Z126" s="121"/>
      <c r="AA126" s="121"/>
      <c r="AB126" s="121"/>
      <c r="AC126" s="121"/>
      <c r="AD126" s="121"/>
      <c r="AE126" s="121"/>
      <c r="AF126" s="121"/>
      <c r="AG126" s="121"/>
      <c r="AH126" s="152"/>
    </row>
    <row r="127" spans="12:34">
      <c r="L127" s="240">
        <f t="shared" ref="L127" si="51">L125+1</f>
        <v>23</v>
      </c>
      <c r="M127" s="241"/>
      <c r="N127" s="242"/>
      <c r="O127" s="243"/>
      <c r="P127" s="39" t="s">
        <v>88</v>
      </c>
      <c r="Q127" s="54"/>
      <c r="R127" s="55"/>
      <c r="S127" s="57">
        <f t="shared" si="30"/>
        <v>0</v>
      </c>
      <c r="T127" s="87"/>
      <c r="U127" s="59">
        <f>M127*T127</f>
        <v>0</v>
      </c>
      <c r="W127" s="145">
        <v>48</v>
      </c>
      <c r="X127" s="151"/>
      <c r="Y127" s="121"/>
      <c r="Z127" s="121"/>
      <c r="AA127" s="121"/>
      <c r="AB127" s="121"/>
      <c r="AC127" s="121"/>
      <c r="AD127" s="121"/>
      <c r="AE127" s="121"/>
      <c r="AF127" s="121"/>
      <c r="AG127" s="121"/>
      <c r="AH127" s="152"/>
    </row>
    <row r="128" spans="12:34">
      <c r="L128" s="240"/>
      <c r="M128" s="241"/>
      <c r="N128" s="242"/>
      <c r="O128" s="244"/>
      <c r="P128" s="40" t="s">
        <v>92</v>
      </c>
      <c r="Q128" s="52"/>
      <c r="R128" s="53"/>
      <c r="S128" s="58">
        <f t="shared" si="30"/>
        <v>0</v>
      </c>
      <c r="T128" s="86"/>
      <c r="U128" s="60">
        <f>M127*T128</f>
        <v>0</v>
      </c>
      <c r="W128" s="145">
        <v>49</v>
      </c>
      <c r="X128" s="151"/>
      <c r="Y128" s="121"/>
      <c r="Z128" s="121"/>
      <c r="AA128" s="121"/>
      <c r="AB128" s="121"/>
      <c r="AC128" s="121"/>
      <c r="AD128" s="121"/>
      <c r="AE128" s="121"/>
      <c r="AF128" s="121"/>
      <c r="AG128" s="121"/>
      <c r="AH128" s="152"/>
    </row>
    <row r="129" spans="12:34">
      <c r="L129" s="240">
        <f t="shared" ref="L129" si="52">L127+1</f>
        <v>24</v>
      </c>
      <c r="M129" s="241"/>
      <c r="N129" s="242"/>
      <c r="O129" s="243"/>
      <c r="P129" s="39" t="s">
        <v>88</v>
      </c>
      <c r="Q129" s="54"/>
      <c r="R129" s="55"/>
      <c r="S129" s="57">
        <f t="shared" si="30"/>
        <v>0</v>
      </c>
      <c r="T129" s="87"/>
      <c r="U129" s="59">
        <f>M129*T129</f>
        <v>0</v>
      </c>
      <c r="W129" s="145">
        <v>50</v>
      </c>
      <c r="X129" s="151"/>
      <c r="Y129" s="121"/>
      <c r="Z129" s="121"/>
      <c r="AA129" s="121"/>
      <c r="AB129" s="121"/>
      <c r="AC129" s="121"/>
      <c r="AD129" s="121"/>
      <c r="AE129" s="121"/>
      <c r="AF129" s="121"/>
      <c r="AG129" s="121"/>
      <c r="AH129" s="152"/>
    </row>
    <row r="130" spans="12:34">
      <c r="L130" s="240"/>
      <c r="M130" s="241"/>
      <c r="N130" s="242"/>
      <c r="O130" s="244"/>
      <c r="P130" s="40" t="s">
        <v>92</v>
      </c>
      <c r="Q130" s="52"/>
      <c r="R130" s="53"/>
      <c r="S130" s="58">
        <f t="shared" si="30"/>
        <v>0</v>
      </c>
      <c r="T130" s="86"/>
      <c r="U130" s="60">
        <f>M129*T130</f>
        <v>0</v>
      </c>
      <c r="W130" s="145">
        <v>51</v>
      </c>
      <c r="X130" s="151"/>
      <c r="Y130" s="121"/>
      <c r="Z130" s="121"/>
      <c r="AA130" s="121"/>
      <c r="AB130" s="121"/>
      <c r="AC130" s="121"/>
      <c r="AD130" s="121"/>
      <c r="AE130" s="121"/>
      <c r="AF130" s="121"/>
      <c r="AG130" s="121"/>
      <c r="AH130" s="152"/>
    </row>
    <row r="131" spans="12:34">
      <c r="L131" s="240">
        <f t="shared" ref="L131" si="53">L129+1</f>
        <v>25</v>
      </c>
      <c r="M131" s="241"/>
      <c r="N131" s="242"/>
      <c r="O131" s="243"/>
      <c r="P131" s="39" t="s">
        <v>88</v>
      </c>
      <c r="Q131" s="54"/>
      <c r="R131" s="55"/>
      <c r="S131" s="57">
        <f t="shared" si="30"/>
        <v>0</v>
      </c>
      <c r="T131" s="87"/>
      <c r="U131" s="59">
        <f>M131*T131</f>
        <v>0</v>
      </c>
      <c r="W131" s="145">
        <v>52</v>
      </c>
      <c r="X131" s="151"/>
      <c r="Y131" s="121"/>
      <c r="Z131" s="121"/>
      <c r="AA131" s="121"/>
      <c r="AB131" s="121"/>
      <c r="AC131" s="121"/>
      <c r="AD131" s="121"/>
      <c r="AE131" s="121"/>
      <c r="AF131" s="121"/>
      <c r="AG131" s="121"/>
      <c r="AH131" s="152"/>
    </row>
    <row r="132" spans="12:34">
      <c r="L132" s="240"/>
      <c r="M132" s="241"/>
      <c r="N132" s="242"/>
      <c r="O132" s="244"/>
      <c r="P132" s="40" t="s">
        <v>92</v>
      </c>
      <c r="Q132" s="52"/>
      <c r="R132" s="53"/>
      <c r="S132" s="58">
        <f t="shared" si="30"/>
        <v>0</v>
      </c>
      <c r="T132" s="86"/>
      <c r="U132" s="60">
        <f>M131*T132</f>
        <v>0</v>
      </c>
      <c r="W132" s="145">
        <v>53</v>
      </c>
      <c r="X132" s="151"/>
      <c r="Y132" s="121"/>
      <c r="Z132" s="121"/>
      <c r="AA132" s="121"/>
      <c r="AB132" s="121"/>
      <c r="AC132" s="121"/>
      <c r="AD132" s="121"/>
      <c r="AE132" s="121"/>
      <c r="AF132" s="121"/>
      <c r="AG132" s="121"/>
      <c r="AH132" s="152"/>
    </row>
    <row r="133" spans="12:34">
      <c r="L133" s="240">
        <f t="shared" ref="L133" si="54">L131+1</f>
        <v>26</v>
      </c>
      <c r="M133" s="241"/>
      <c r="N133" s="242"/>
      <c r="O133" s="243"/>
      <c r="P133" s="39" t="s">
        <v>88</v>
      </c>
      <c r="Q133" s="54"/>
      <c r="R133" s="55"/>
      <c r="S133" s="57">
        <f t="shared" si="30"/>
        <v>0</v>
      </c>
      <c r="T133" s="87"/>
      <c r="U133" s="59">
        <f>M133*T133</f>
        <v>0</v>
      </c>
      <c r="W133" s="145">
        <v>54</v>
      </c>
      <c r="X133" s="151"/>
      <c r="Y133" s="121"/>
      <c r="Z133" s="121"/>
      <c r="AA133" s="121"/>
      <c r="AB133" s="121"/>
      <c r="AC133" s="121"/>
      <c r="AD133" s="121"/>
      <c r="AE133" s="121"/>
      <c r="AF133" s="121"/>
      <c r="AG133" s="121"/>
      <c r="AH133" s="152"/>
    </row>
    <row r="134" spans="12:34">
      <c r="L134" s="240"/>
      <c r="M134" s="241"/>
      <c r="N134" s="242"/>
      <c r="O134" s="244"/>
      <c r="P134" s="40" t="s">
        <v>92</v>
      </c>
      <c r="Q134" s="52"/>
      <c r="R134" s="53"/>
      <c r="S134" s="58">
        <f t="shared" si="30"/>
        <v>0</v>
      </c>
      <c r="T134" s="86"/>
      <c r="U134" s="60">
        <f>M133*T134</f>
        <v>0</v>
      </c>
      <c r="W134" s="145">
        <v>55</v>
      </c>
      <c r="X134" s="151"/>
      <c r="Y134" s="121"/>
      <c r="Z134" s="121"/>
      <c r="AA134" s="121"/>
      <c r="AB134" s="121"/>
      <c r="AC134" s="121"/>
      <c r="AD134" s="121"/>
      <c r="AE134" s="121"/>
      <c r="AF134" s="121"/>
      <c r="AG134" s="121"/>
      <c r="AH134" s="152"/>
    </row>
    <row r="135" spans="12:34">
      <c r="L135" s="240">
        <f t="shared" ref="L135" si="55">L133+1</f>
        <v>27</v>
      </c>
      <c r="M135" s="241"/>
      <c r="N135" s="242"/>
      <c r="O135" s="243"/>
      <c r="P135" s="39" t="s">
        <v>88</v>
      </c>
      <c r="Q135" s="54"/>
      <c r="R135" s="55"/>
      <c r="S135" s="57">
        <f t="shared" si="30"/>
        <v>0</v>
      </c>
      <c r="T135" s="87"/>
      <c r="U135" s="59">
        <f>M135*T135</f>
        <v>0</v>
      </c>
      <c r="W135" s="145">
        <v>56</v>
      </c>
      <c r="X135" s="151"/>
      <c r="Y135" s="121"/>
      <c r="Z135" s="121"/>
      <c r="AA135" s="121"/>
      <c r="AB135" s="121"/>
      <c r="AC135" s="121"/>
      <c r="AD135" s="121"/>
      <c r="AE135" s="121"/>
      <c r="AF135" s="121"/>
      <c r="AG135" s="121"/>
      <c r="AH135" s="152"/>
    </row>
    <row r="136" spans="12:34">
      <c r="L136" s="240"/>
      <c r="M136" s="241"/>
      <c r="N136" s="242"/>
      <c r="O136" s="244"/>
      <c r="P136" s="40" t="s">
        <v>92</v>
      </c>
      <c r="Q136" s="52"/>
      <c r="R136" s="53"/>
      <c r="S136" s="58">
        <f t="shared" si="30"/>
        <v>0</v>
      </c>
      <c r="T136" s="86"/>
      <c r="U136" s="60">
        <f>M135*T136</f>
        <v>0</v>
      </c>
      <c r="W136" s="145">
        <v>57</v>
      </c>
      <c r="X136" s="151"/>
      <c r="Y136" s="121"/>
      <c r="Z136" s="121"/>
      <c r="AA136" s="121"/>
      <c r="AB136" s="121"/>
      <c r="AC136" s="121"/>
      <c r="AD136" s="121"/>
      <c r="AE136" s="121"/>
      <c r="AF136" s="121"/>
      <c r="AG136" s="121"/>
      <c r="AH136" s="152"/>
    </row>
    <row r="137" spans="12:34">
      <c r="L137" s="240">
        <f t="shared" ref="L137" si="56">L135+1</f>
        <v>28</v>
      </c>
      <c r="M137" s="241"/>
      <c r="N137" s="242"/>
      <c r="O137" s="243"/>
      <c r="P137" s="39" t="s">
        <v>88</v>
      </c>
      <c r="Q137" s="54"/>
      <c r="R137" s="55"/>
      <c r="S137" s="57">
        <f t="shared" si="30"/>
        <v>0</v>
      </c>
      <c r="T137" s="87"/>
      <c r="U137" s="59">
        <f>M137*T137</f>
        <v>0</v>
      </c>
      <c r="W137" s="145">
        <v>58</v>
      </c>
      <c r="X137" s="151"/>
      <c r="Y137" s="121"/>
      <c r="Z137" s="121"/>
      <c r="AA137" s="121"/>
      <c r="AB137" s="121"/>
      <c r="AC137" s="121"/>
      <c r="AD137" s="121"/>
      <c r="AE137" s="121"/>
      <c r="AF137" s="121"/>
      <c r="AG137" s="121"/>
      <c r="AH137" s="152"/>
    </row>
    <row r="138" spans="12:34">
      <c r="L138" s="240"/>
      <c r="M138" s="241"/>
      <c r="N138" s="242"/>
      <c r="O138" s="244"/>
      <c r="P138" s="40" t="s">
        <v>92</v>
      </c>
      <c r="Q138" s="52"/>
      <c r="R138" s="53"/>
      <c r="S138" s="58">
        <f t="shared" si="30"/>
        <v>0</v>
      </c>
      <c r="T138" s="86"/>
      <c r="U138" s="60">
        <f>M137*T138</f>
        <v>0</v>
      </c>
      <c r="W138" s="145">
        <v>59</v>
      </c>
      <c r="X138" s="151"/>
      <c r="Y138" s="121"/>
      <c r="Z138" s="121"/>
      <c r="AA138" s="121"/>
      <c r="AB138" s="121"/>
      <c r="AC138" s="121"/>
      <c r="AD138" s="121"/>
      <c r="AE138" s="121"/>
      <c r="AF138" s="121"/>
      <c r="AG138" s="121"/>
      <c r="AH138" s="152"/>
    </row>
    <row r="139" spans="12:34">
      <c r="L139" s="240">
        <f t="shared" ref="L139" si="57">L137+1</f>
        <v>29</v>
      </c>
      <c r="M139" s="241"/>
      <c r="N139" s="242"/>
      <c r="O139" s="243"/>
      <c r="P139" s="39" t="s">
        <v>88</v>
      </c>
      <c r="Q139" s="54"/>
      <c r="R139" s="55"/>
      <c r="S139" s="57">
        <f t="shared" si="30"/>
        <v>0</v>
      </c>
      <c r="T139" s="87"/>
      <c r="U139" s="59">
        <f>M139*T139</f>
        <v>0</v>
      </c>
      <c r="W139" s="145">
        <v>60</v>
      </c>
      <c r="X139" s="151"/>
      <c r="Y139" s="121"/>
      <c r="Z139" s="121"/>
      <c r="AA139" s="121"/>
      <c r="AB139" s="121"/>
      <c r="AC139" s="121"/>
      <c r="AD139" s="121"/>
      <c r="AE139" s="121"/>
      <c r="AF139" s="121"/>
      <c r="AG139" s="121"/>
      <c r="AH139" s="152"/>
    </row>
    <row r="140" spans="12:34">
      <c r="L140" s="240"/>
      <c r="M140" s="241"/>
      <c r="N140" s="242"/>
      <c r="O140" s="244"/>
      <c r="P140" s="40" t="s">
        <v>92</v>
      </c>
      <c r="Q140" s="52"/>
      <c r="R140" s="53"/>
      <c r="S140" s="58">
        <f t="shared" si="30"/>
        <v>0</v>
      </c>
      <c r="T140" s="86"/>
      <c r="U140" s="60">
        <f>M139*T140</f>
        <v>0</v>
      </c>
      <c r="W140" s="145">
        <v>61</v>
      </c>
      <c r="X140" s="151"/>
      <c r="Y140" s="121"/>
      <c r="Z140" s="121"/>
      <c r="AA140" s="121"/>
      <c r="AB140" s="121"/>
      <c r="AC140" s="121"/>
      <c r="AD140" s="121"/>
      <c r="AE140" s="121"/>
      <c r="AF140" s="121"/>
      <c r="AG140" s="121"/>
      <c r="AH140" s="152"/>
    </row>
    <row r="141" spans="12:34">
      <c r="L141" s="240">
        <f t="shared" ref="L141" si="58">L139+1</f>
        <v>30</v>
      </c>
      <c r="M141" s="241"/>
      <c r="N141" s="242"/>
      <c r="O141" s="243"/>
      <c r="P141" s="39" t="s">
        <v>88</v>
      </c>
      <c r="Q141" s="54"/>
      <c r="R141" s="55"/>
      <c r="S141" s="57">
        <f t="shared" si="30"/>
        <v>0</v>
      </c>
      <c r="T141" s="87"/>
      <c r="U141" s="59">
        <f>M141*T141</f>
        <v>0</v>
      </c>
      <c r="W141" s="145">
        <v>62</v>
      </c>
      <c r="X141" s="151"/>
      <c r="Y141" s="121"/>
      <c r="Z141" s="121"/>
      <c r="AA141" s="121"/>
      <c r="AB141" s="121"/>
      <c r="AC141" s="121"/>
      <c r="AD141" s="121"/>
      <c r="AE141" s="121"/>
      <c r="AF141" s="121"/>
      <c r="AG141" s="121"/>
      <c r="AH141" s="152"/>
    </row>
    <row r="142" spans="12:34" ht="15" thickBot="1">
      <c r="L142" s="240"/>
      <c r="M142" s="245"/>
      <c r="N142" s="246"/>
      <c r="O142" s="247"/>
      <c r="P142" s="40" t="s">
        <v>92</v>
      </c>
      <c r="Q142" s="52"/>
      <c r="R142" s="53"/>
      <c r="S142" s="58">
        <f t="shared" si="30"/>
        <v>0</v>
      </c>
      <c r="T142" s="88"/>
      <c r="U142" s="60">
        <f>M141*T142</f>
        <v>0</v>
      </c>
      <c r="W142" s="145">
        <v>63</v>
      </c>
      <c r="X142" s="153"/>
      <c r="Y142" s="154"/>
      <c r="Z142" s="154"/>
      <c r="AA142" s="154"/>
      <c r="AB142" s="154"/>
      <c r="AC142" s="154"/>
      <c r="AD142" s="154"/>
      <c r="AE142" s="154"/>
      <c r="AF142" s="154"/>
      <c r="AG142" s="154"/>
      <c r="AH142" s="155"/>
    </row>
  </sheetData>
  <mergeCells count="293">
    <mergeCell ref="W76:X76"/>
    <mergeCell ref="W77:X77"/>
    <mergeCell ref="M8:M10"/>
    <mergeCell ref="N8:N10"/>
    <mergeCell ref="O8:O10"/>
    <mergeCell ref="P8:P10"/>
    <mergeCell ref="G21:J29"/>
    <mergeCell ref="B21:F29"/>
    <mergeCell ref="B32:F32"/>
    <mergeCell ref="G32:J32"/>
    <mergeCell ref="G33:J39"/>
    <mergeCell ref="B33:F39"/>
    <mergeCell ref="B42:F42"/>
    <mergeCell ref="G42:J42"/>
    <mergeCell ref="B13:F13"/>
    <mergeCell ref="G13:J13"/>
    <mergeCell ref="G14:J20"/>
    <mergeCell ref="B14:F20"/>
    <mergeCell ref="Q8:Q10"/>
    <mergeCell ref="R8:R10"/>
    <mergeCell ref="S8:U8"/>
    <mergeCell ref="S9:S10"/>
    <mergeCell ref="T9:T10"/>
    <mergeCell ref="U9:U10"/>
    <mergeCell ref="L12:L13"/>
    <mergeCell ref="M12:M13"/>
    <mergeCell ref="N12:N13"/>
    <mergeCell ref="O12:O13"/>
    <mergeCell ref="Q12:Q13"/>
    <mergeCell ref="R12:R13"/>
    <mergeCell ref="L14:L15"/>
    <mergeCell ref="M14:M15"/>
    <mergeCell ref="N14:N15"/>
    <mergeCell ref="O14:O15"/>
    <mergeCell ref="L16:L17"/>
    <mergeCell ref="M16:M17"/>
    <mergeCell ref="N16:N17"/>
    <mergeCell ref="O16:O17"/>
    <mergeCell ref="L18:L19"/>
    <mergeCell ref="M18:M19"/>
    <mergeCell ref="N18:N19"/>
    <mergeCell ref="O18:O19"/>
    <mergeCell ref="L20:L21"/>
    <mergeCell ref="M20:M21"/>
    <mergeCell ref="N20:N21"/>
    <mergeCell ref="O20:O21"/>
    <mergeCell ref="L22:L23"/>
    <mergeCell ref="M22:M23"/>
    <mergeCell ref="N22:N23"/>
    <mergeCell ref="O22:O23"/>
    <mergeCell ref="L24:L25"/>
    <mergeCell ref="M24:M25"/>
    <mergeCell ref="N24:N25"/>
    <mergeCell ref="O24:O25"/>
    <mergeCell ref="L26:L27"/>
    <mergeCell ref="M26:M27"/>
    <mergeCell ref="N26:N27"/>
    <mergeCell ref="O26:O27"/>
    <mergeCell ref="L28:L29"/>
    <mergeCell ref="M28:M29"/>
    <mergeCell ref="N28:N29"/>
    <mergeCell ref="O28:O29"/>
    <mergeCell ref="L30:L31"/>
    <mergeCell ref="M30:M31"/>
    <mergeCell ref="N30:N31"/>
    <mergeCell ref="O30:O31"/>
    <mergeCell ref="L32:L33"/>
    <mergeCell ref="M32:M33"/>
    <mergeCell ref="N32:N33"/>
    <mergeCell ref="O32:O33"/>
    <mergeCell ref="L34:L35"/>
    <mergeCell ref="M34:M35"/>
    <mergeCell ref="N34:N35"/>
    <mergeCell ref="O34:O35"/>
    <mergeCell ref="L36:L37"/>
    <mergeCell ref="M36:M37"/>
    <mergeCell ref="N36:N37"/>
    <mergeCell ref="O36:O37"/>
    <mergeCell ref="L38:L39"/>
    <mergeCell ref="M38:M39"/>
    <mergeCell ref="N38:N39"/>
    <mergeCell ref="O38:O39"/>
    <mergeCell ref="L40:L41"/>
    <mergeCell ref="M40:M41"/>
    <mergeCell ref="N40:N41"/>
    <mergeCell ref="O40:O41"/>
    <mergeCell ref="L42:L43"/>
    <mergeCell ref="M42:M43"/>
    <mergeCell ref="N42:N43"/>
    <mergeCell ref="O42:O43"/>
    <mergeCell ref="L44:L45"/>
    <mergeCell ref="M44:M45"/>
    <mergeCell ref="N44:N45"/>
    <mergeCell ref="O44:O45"/>
    <mergeCell ref="L46:L47"/>
    <mergeCell ref="M46:M47"/>
    <mergeCell ref="N46:N47"/>
    <mergeCell ref="O46:O47"/>
    <mergeCell ref="L48:L49"/>
    <mergeCell ref="M48:M49"/>
    <mergeCell ref="N48:N49"/>
    <mergeCell ref="O48:O49"/>
    <mergeCell ref="L50:L51"/>
    <mergeCell ref="M50:M51"/>
    <mergeCell ref="N50:N51"/>
    <mergeCell ref="O50:O51"/>
    <mergeCell ref="L52:L53"/>
    <mergeCell ref="M52:M53"/>
    <mergeCell ref="N52:N53"/>
    <mergeCell ref="O52:O53"/>
    <mergeCell ref="L54:L55"/>
    <mergeCell ref="M54:M55"/>
    <mergeCell ref="N54:N55"/>
    <mergeCell ref="O54:O55"/>
    <mergeCell ref="L56:L57"/>
    <mergeCell ref="M56:M57"/>
    <mergeCell ref="N56:N57"/>
    <mergeCell ref="O56:O57"/>
    <mergeCell ref="L58:L59"/>
    <mergeCell ref="M58:M59"/>
    <mergeCell ref="N58:N59"/>
    <mergeCell ref="O58:O59"/>
    <mergeCell ref="L60:L61"/>
    <mergeCell ref="M60:M61"/>
    <mergeCell ref="N60:N61"/>
    <mergeCell ref="O60:O61"/>
    <mergeCell ref="L62:L63"/>
    <mergeCell ref="M62:M63"/>
    <mergeCell ref="N62:N63"/>
    <mergeCell ref="O62:O63"/>
    <mergeCell ref="L64:L65"/>
    <mergeCell ref="M64:M65"/>
    <mergeCell ref="N64:N65"/>
    <mergeCell ref="O64:O65"/>
    <mergeCell ref="L66:L67"/>
    <mergeCell ref="M66:M67"/>
    <mergeCell ref="N66:N67"/>
    <mergeCell ref="O66:O67"/>
    <mergeCell ref="L68:L69"/>
    <mergeCell ref="M68:M69"/>
    <mergeCell ref="N68:N69"/>
    <mergeCell ref="O68:O69"/>
    <mergeCell ref="L70:L71"/>
    <mergeCell ref="M70:M71"/>
    <mergeCell ref="N70:N71"/>
    <mergeCell ref="O70:O71"/>
    <mergeCell ref="L72:L73"/>
    <mergeCell ref="M72:M73"/>
    <mergeCell ref="N72:N73"/>
    <mergeCell ref="O72:O73"/>
    <mergeCell ref="M77:M79"/>
    <mergeCell ref="N77:N79"/>
    <mergeCell ref="O77:O79"/>
    <mergeCell ref="P77:P79"/>
    <mergeCell ref="Q77:Q79"/>
    <mergeCell ref="R77:R79"/>
    <mergeCell ref="S77:U77"/>
    <mergeCell ref="S78:S79"/>
    <mergeCell ref="T78:T79"/>
    <mergeCell ref="U78:U79"/>
    <mergeCell ref="M81:M82"/>
    <mergeCell ref="N81:N82"/>
    <mergeCell ref="O81:O82"/>
    <mergeCell ref="Q81:Q82"/>
    <mergeCell ref="R81:R82"/>
    <mergeCell ref="L83:L84"/>
    <mergeCell ref="M83:M84"/>
    <mergeCell ref="N83:N84"/>
    <mergeCell ref="O83:O84"/>
    <mergeCell ref="L85:L86"/>
    <mergeCell ref="M85:M86"/>
    <mergeCell ref="N85:N86"/>
    <mergeCell ref="O85:O86"/>
    <mergeCell ref="L87:L88"/>
    <mergeCell ref="M87:M88"/>
    <mergeCell ref="N87:N88"/>
    <mergeCell ref="O87:O88"/>
    <mergeCell ref="L89:L90"/>
    <mergeCell ref="M89:M90"/>
    <mergeCell ref="N89:N90"/>
    <mergeCell ref="O89:O90"/>
    <mergeCell ref="L91:L92"/>
    <mergeCell ref="M91:M92"/>
    <mergeCell ref="N91:N92"/>
    <mergeCell ref="O91:O92"/>
    <mergeCell ref="L93:L94"/>
    <mergeCell ref="M93:M94"/>
    <mergeCell ref="N93:N94"/>
    <mergeCell ref="O93:O94"/>
    <mergeCell ref="L95:L96"/>
    <mergeCell ref="M95:M96"/>
    <mergeCell ref="N95:N96"/>
    <mergeCell ref="O95:O96"/>
    <mergeCell ref="L97:L98"/>
    <mergeCell ref="M97:M98"/>
    <mergeCell ref="N97:N98"/>
    <mergeCell ref="O97:O98"/>
    <mergeCell ref="L99:L100"/>
    <mergeCell ref="M99:M100"/>
    <mergeCell ref="N99:N100"/>
    <mergeCell ref="O99:O100"/>
    <mergeCell ref="L101:L102"/>
    <mergeCell ref="M101:M102"/>
    <mergeCell ref="N101:N102"/>
    <mergeCell ref="O101:O102"/>
    <mergeCell ref="L103:L104"/>
    <mergeCell ref="M103:M104"/>
    <mergeCell ref="N103:N104"/>
    <mergeCell ref="O103:O104"/>
    <mergeCell ref="L105:L106"/>
    <mergeCell ref="M105:M106"/>
    <mergeCell ref="N105:N106"/>
    <mergeCell ref="O105:O106"/>
    <mergeCell ref="L107:L108"/>
    <mergeCell ref="M107:M108"/>
    <mergeCell ref="N107:N108"/>
    <mergeCell ref="O107:O108"/>
    <mergeCell ref="L109:L110"/>
    <mergeCell ref="M109:M110"/>
    <mergeCell ref="N109:N110"/>
    <mergeCell ref="O109:O110"/>
    <mergeCell ref="L111:L112"/>
    <mergeCell ref="M111:M112"/>
    <mergeCell ref="N111:N112"/>
    <mergeCell ref="O111:O112"/>
    <mergeCell ref="L113:L114"/>
    <mergeCell ref="M113:M114"/>
    <mergeCell ref="N113:N114"/>
    <mergeCell ref="O113:O114"/>
    <mergeCell ref="L125:L126"/>
    <mergeCell ref="M125:M126"/>
    <mergeCell ref="N125:N126"/>
    <mergeCell ref="O125:O126"/>
    <mergeCell ref="L115:L116"/>
    <mergeCell ref="M115:M116"/>
    <mergeCell ref="N115:N116"/>
    <mergeCell ref="O115:O116"/>
    <mergeCell ref="L117:L118"/>
    <mergeCell ref="M117:M118"/>
    <mergeCell ref="N117:N118"/>
    <mergeCell ref="O117:O118"/>
    <mergeCell ref="L119:L120"/>
    <mergeCell ref="M119:M120"/>
    <mergeCell ref="N119:N120"/>
    <mergeCell ref="O119:O120"/>
    <mergeCell ref="L141:L142"/>
    <mergeCell ref="M141:M142"/>
    <mergeCell ref="N141:N142"/>
    <mergeCell ref="O141:O142"/>
    <mergeCell ref="B43:F73"/>
    <mergeCell ref="G43:J73"/>
    <mergeCell ref="L133:L134"/>
    <mergeCell ref="M133:M134"/>
    <mergeCell ref="N133:N134"/>
    <mergeCell ref="O133:O134"/>
    <mergeCell ref="L135:L136"/>
    <mergeCell ref="M135:M136"/>
    <mergeCell ref="N135:N136"/>
    <mergeCell ref="O135:O136"/>
    <mergeCell ref="L137:L138"/>
    <mergeCell ref="M137:M138"/>
    <mergeCell ref="N137:N138"/>
    <mergeCell ref="O137:O138"/>
    <mergeCell ref="L127:L128"/>
    <mergeCell ref="M127:M128"/>
    <mergeCell ref="N127:N128"/>
    <mergeCell ref="O127:O128"/>
    <mergeCell ref="L129:L130"/>
    <mergeCell ref="M129:M130"/>
    <mergeCell ref="W5:X5"/>
    <mergeCell ref="W6:X6"/>
    <mergeCell ref="B3:F3"/>
    <mergeCell ref="G3:J3"/>
    <mergeCell ref="G4:J10"/>
    <mergeCell ref="B4:F10"/>
    <mergeCell ref="L139:L140"/>
    <mergeCell ref="M139:M140"/>
    <mergeCell ref="N139:N140"/>
    <mergeCell ref="O139:O140"/>
    <mergeCell ref="N129:N130"/>
    <mergeCell ref="O129:O130"/>
    <mergeCell ref="L131:L132"/>
    <mergeCell ref="M131:M132"/>
    <mergeCell ref="N131:N132"/>
    <mergeCell ref="O131:O132"/>
    <mergeCell ref="L121:L122"/>
    <mergeCell ref="M121:M122"/>
    <mergeCell ref="N121:N122"/>
    <mergeCell ref="O121:O122"/>
    <mergeCell ref="L123:L124"/>
    <mergeCell ref="M123:M124"/>
    <mergeCell ref="N123:N124"/>
    <mergeCell ref="O123:O124"/>
  </mergeCells>
  <phoneticPr fontId="5"/>
  <pageMargins left="0.7" right="0.7" top="0.75" bottom="0.75" header="0.3" footer="0.3"/>
  <pageSetup paperSize="9" orientation="portrait" r:id="rId1"/>
  <rowBreaks count="1" manualBreakCount="1">
    <brk id="74" max="33" man="1"/>
  </rowBreaks>
  <colBreaks count="2" manualBreakCount="2">
    <brk id="11" max="95" man="1"/>
    <brk id="22" max="9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①ヒアリングシート</vt:lpstr>
      <vt:lpstr>②寄附獲得シミュレーション</vt:lpstr>
      <vt:lpstr>①ヒアリングシート!Print_Area</vt:lpstr>
      <vt:lpstr>②寄附獲得シミュレーション!Print_Area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酒嶋 俊介</dc:creator>
  <cp:lastModifiedBy>酒嶋 俊介</cp:lastModifiedBy>
  <cp:lastPrinted>2022-06-23T06:41:08Z</cp:lastPrinted>
  <dcterms:created xsi:type="dcterms:W3CDTF">2022-06-23T07:01:34Z</dcterms:created>
  <dcterms:modified xsi:type="dcterms:W3CDTF">2024-03-25T07:32:11Z</dcterms:modified>
</cp:coreProperties>
</file>