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10.1.12.241\share1\27 持続可能な地域づくり団体支援寄附金\R4\R4募集\HP\"/>
    </mc:Choice>
  </mc:AlternateContent>
  <bookViews>
    <workbookView xWindow="0" yWindow="0" windowWidth="21250" windowHeight="4310"/>
  </bookViews>
  <sheets>
    <sheet name="①ヒアリングシート" sheetId="6" r:id="rId1"/>
    <sheet name="①寄附獲得シミュレーション" sheetId="7" r:id="rId2"/>
  </sheets>
  <definedNames>
    <definedName name="_xlnm.Print_Area" localSheetId="0">①ヒアリングシート!$A$1:$G$37</definedName>
    <definedName name="_xlnm.Print_Area" localSheetId="1">①寄附獲得シミュレーション!$A$1:$AF$74</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6" i="7" l="1"/>
  <c r="N7" i="7"/>
  <c r="AC76" i="7" l="1"/>
  <c r="AA76" i="7"/>
  <c r="AE7" i="7"/>
  <c r="AE6" i="7"/>
  <c r="AE5" i="7"/>
  <c r="AC6" i="7"/>
  <c r="AC5" i="7"/>
  <c r="AA5" i="7"/>
  <c r="X5" i="7"/>
  <c r="AE78" i="7"/>
  <c r="AE77" i="7"/>
  <c r="AE76" i="7"/>
  <c r="AC77" i="7"/>
  <c r="X76" i="7"/>
  <c r="T142" i="7"/>
  <c r="T141" i="7"/>
  <c r="T140" i="7"/>
  <c r="T139" i="7"/>
  <c r="T138" i="7"/>
  <c r="T137" i="7"/>
  <c r="T136" i="7"/>
  <c r="T135" i="7"/>
  <c r="T134" i="7"/>
  <c r="T133" i="7"/>
  <c r="T132" i="7"/>
  <c r="T131" i="7"/>
  <c r="T130" i="7"/>
  <c r="T129" i="7"/>
  <c r="T128" i="7"/>
  <c r="T127" i="7"/>
  <c r="T126" i="7"/>
  <c r="T125" i="7"/>
  <c r="T124" i="7"/>
  <c r="T123" i="7"/>
  <c r="T122" i="7"/>
  <c r="T121" i="7"/>
  <c r="T120" i="7"/>
  <c r="T119" i="7"/>
  <c r="T118" i="7"/>
  <c r="T117" i="7"/>
  <c r="T116" i="7"/>
  <c r="T115" i="7"/>
  <c r="T114" i="7"/>
  <c r="T113" i="7"/>
  <c r="T112" i="7"/>
  <c r="T111" i="7"/>
  <c r="T110" i="7"/>
  <c r="T109" i="7"/>
  <c r="T108" i="7"/>
  <c r="T107" i="7"/>
  <c r="T106" i="7"/>
  <c r="T105" i="7"/>
  <c r="T104" i="7"/>
  <c r="T103" i="7"/>
  <c r="T102" i="7"/>
  <c r="T101" i="7"/>
  <c r="T100" i="7"/>
  <c r="T99" i="7"/>
  <c r="T98" i="7"/>
  <c r="T97" i="7"/>
  <c r="T96" i="7"/>
  <c r="T95" i="7"/>
  <c r="T94" i="7"/>
  <c r="T93" i="7"/>
  <c r="T92" i="7"/>
  <c r="T91" i="7"/>
  <c r="T90" i="7"/>
  <c r="T89" i="7"/>
  <c r="T88" i="7"/>
  <c r="T87" i="7"/>
  <c r="T86" i="7"/>
  <c r="T85" i="7"/>
  <c r="L85" i="7"/>
  <c r="L87" i="7" s="1"/>
  <c r="L89" i="7" s="1"/>
  <c r="L91" i="7" s="1"/>
  <c r="L93" i="7" s="1"/>
  <c r="L95" i="7" s="1"/>
  <c r="L97" i="7" s="1"/>
  <c r="L99" i="7" s="1"/>
  <c r="L101" i="7" s="1"/>
  <c r="L103" i="7" s="1"/>
  <c r="L105" i="7" s="1"/>
  <c r="L107" i="7" s="1"/>
  <c r="L109" i="7" s="1"/>
  <c r="L111" i="7" s="1"/>
  <c r="L113" i="7" s="1"/>
  <c r="L115" i="7" s="1"/>
  <c r="L117" i="7" s="1"/>
  <c r="L119" i="7" s="1"/>
  <c r="L121" i="7" s="1"/>
  <c r="L123" i="7" s="1"/>
  <c r="L125" i="7" s="1"/>
  <c r="L127" i="7" s="1"/>
  <c r="L129" i="7" s="1"/>
  <c r="L131" i="7" s="1"/>
  <c r="L133" i="7" s="1"/>
  <c r="L135" i="7" s="1"/>
  <c r="L137" i="7" s="1"/>
  <c r="L139" i="7" s="1"/>
  <c r="L141" i="7" s="1"/>
  <c r="T84" i="7"/>
  <c r="T83" i="7"/>
  <c r="S82" i="7"/>
  <c r="S81" i="7"/>
  <c r="T73" i="7"/>
  <c r="T72" i="7"/>
  <c r="T71" i="7"/>
  <c r="T70" i="7"/>
  <c r="T69" i="7"/>
  <c r="T68" i="7"/>
  <c r="T67" i="7"/>
  <c r="T66" i="7"/>
  <c r="T65" i="7"/>
  <c r="T64" i="7"/>
  <c r="T63" i="7"/>
  <c r="T62" i="7"/>
  <c r="T61" i="7"/>
  <c r="T60" i="7"/>
  <c r="T59" i="7"/>
  <c r="T58" i="7"/>
  <c r="T57" i="7"/>
  <c r="T56" i="7"/>
  <c r="T55" i="7"/>
  <c r="T54" i="7"/>
  <c r="T53" i="7"/>
  <c r="T52" i="7"/>
  <c r="T51" i="7"/>
  <c r="T50" i="7"/>
  <c r="T49" i="7"/>
  <c r="T48" i="7"/>
  <c r="T47"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L16" i="7"/>
  <c r="L18" i="7" s="1"/>
  <c r="L20" i="7" s="1"/>
  <c r="L22" i="7" s="1"/>
  <c r="L24" i="7" s="1"/>
  <c r="L26" i="7" s="1"/>
  <c r="L28" i="7" s="1"/>
  <c r="L30" i="7" s="1"/>
  <c r="L32" i="7" s="1"/>
  <c r="L34" i="7" s="1"/>
  <c r="L36" i="7" s="1"/>
  <c r="L38" i="7" s="1"/>
  <c r="L40" i="7" s="1"/>
  <c r="L42" i="7" s="1"/>
  <c r="L44" i="7" s="1"/>
  <c r="L46" i="7" s="1"/>
  <c r="L48" i="7" s="1"/>
  <c r="L50" i="7" s="1"/>
  <c r="L52" i="7" s="1"/>
  <c r="L54" i="7" s="1"/>
  <c r="L56" i="7" s="1"/>
  <c r="L58" i="7" s="1"/>
  <c r="L60" i="7" s="1"/>
  <c r="L62" i="7" s="1"/>
  <c r="L64" i="7" s="1"/>
  <c r="L66" i="7" s="1"/>
  <c r="L68" i="7" s="1"/>
  <c r="L70" i="7" s="1"/>
  <c r="L72" i="7" s="1"/>
  <c r="T15" i="7"/>
  <c r="T14" i="7"/>
  <c r="S13" i="7"/>
  <c r="S12" i="7"/>
  <c r="T12" i="7" l="1"/>
  <c r="T13" i="7"/>
  <c r="T11" i="7" s="1"/>
  <c r="O7" i="7" s="1"/>
  <c r="E12" i="6" s="1"/>
  <c r="S11" i="7"/>
  <c r="R12" i="7" s="1"/>
  <c r="S80" i="7"/>
  <c r="R82" i="7" s="1"/>
  <c r="T81" i="7"/>
  <c r="T82" i="7"/>
  <c r="R86" i="7" l="1"/>
  <c r="R142" i="7"/>
  <c r="R134" i="7"/>
  <c r="R126" i="7"/>
  <c r="R118" i="7"/>
  <c r="R110" i="7"/>
  <c r="R102" i="7"/>
  <c r="R94" i="7"/>
  <c r="R85" i="7"/>
  <c r="R141" i="7"/>
  <c r="R133" i="7"/>
  <c r="R125" i="7"/>
  <c r="R117" i="7"/>
  <c r="R109" i="7"/>
  <c r="R101" i="7"/>
  <c r="R93" i="7"/>
  <c r="R84" i="7"/>
  <c r="R139" i="7"/>
  <c r="R123" i="7"/>
  <c r="R107" i="7"/>
  <c r="R91" i="7"/>
  <c r="R140" i="7"/>
  <c r="R132" i="7"/>
  <c r="R124" i="7"/>
  <c r="R116" i="7"/>
  <c r="R108" i="7"/>
  <c r="R100" i="7"/>
  <c r="R92" i="7"/>
  <c r="R83" i="7"/>
  <c r="R131" i="7"/>
  <c r="R115" i="7"/>
  <c r="R99" i="7"/>
  <c r="R138" i="7"/>
  <c r="R130" i="7"/>
  <c r="R122" i="7"/>
  <c r="R114" i="7"/>
  <c r="R106" i="7"/>
  <c r="R98" i="7"/>
  <c r="R90" i="7"/>
  <c r="R128" i="7"/>
  <c r="R120" i="7"/>
  <c r="R112" i="7"/>
  <c r="R104" i="7"/>
  <c r="R88" i="7"/>
  <c r="R135" i="7"/>
  <c r="R119" i="7"/>
  <c r="R103" i="7"/>
  <c r="R87" i="7"/>
  <c r="R137" i="7"/>
  <c r="R129" i="7"/>
  <c r="R121" i="7"/>
  <c r="R113" i="7"/>
  <c r="R105" i="7"/>
  <c r="R97" i="7"/>
  <c r="R89" i="7"/>
  <c r="R96" i="7"/>
  <c r="R127" i="7"/>
  <c r="R95" i="7"/>
  <c r="R136" i="7"/>
  <c r="R111" i="7"/>
  <c r="R58" i="7"/>
  <c r="R50" i="7"/>
  <c r="R42" i="7"/>
  <c r="R33" i="7"/>
  <c r="R25" i="7"/>
  <c r="R17" i="7"/>
  <c r="R66" i="7"/>
  <c r="R15" i="7"/>
  <c r="R57" i="7"/>
  <c r="R49" i="7"/>
  <c r="R41" i="7"/>
  <c r="R32" i="7"/>
  <c r="R24" i="7"/>
  <c r="R73" i="7"/>
  <c r="R65" i="7"/>
  <c r="R72" i="7"/>
  <c r="R55" i="7"/>
  <c r="R47" i="7"/>
  <c r="R30" i="7"/>
  <c r="R71" i="7"/>
  <c r="R51" i="7"/>
  <c r="R67" i="7"/>
  <c r="R56" i="7"/>
  <c r="R48" i="7"/>
  <c r="R39" i="7"/>
  <c r="R31" i="7"/>
  <c r="R23" i="7"/>
  <c r="R64" i="7"/>
  <c r="R38" i="7"/>
  <c r="R22" i="7"/>
  <c r="R63" i="7"/>
  <c r="R18" i="7"/>
  <c r="R54" i="7"/>
  <c r="R46" i="7"/>
  <c r="R37" i="7"/>
  <c r="R29" i="7"/>
  <c r="R21" i="7"/>
  <c r="R70" i="7"/>
  <c r="R62" i="7"/>
  <c r="R61" i="7"/>
  <c r="R45" i="7"/>
  <c r="R36" i="7"/>
  <c r="R28" i="7"/>
  <c r="R20" i="7"/>
  <c r="R69" i="7"/>
  <c r="R52" i="7"/>
  <c r="R19" i="7"/>
  <c r="R68" i="7"/>
  <c r="R34" i="7"/>
  <c r="R14" i="7"/>
  <c r="R53" i="7"/>
  <c r="R40" i="7"/>
  <c r="R60" i="7"/>
  <c r="R44" i="7"/>
  <c r="R35" i="7"/>
  <c r="R27" i="7"/>
  <c r="R43" i="7"/>
  <c r="R16" i="7"/>
  <c r="R59" i="7"/>
  <c r="R26" i="7"/>
  <c r="R13" i="7"/>
  <c r="R81" i="7"/>
  <c r="T80" i="7"/>
  <c r="O76" i="7" s="1"/>
  <c r="I12" i="6" s="1"/>
  <c r="I14" i="6" l="1"/>
  <c r="I13" i="6" l="1"/>
  <c r="E13" i="6"/>
  <c r="E14" i="6" l="1"/>
</calcChain>
</file>

<file path=xl/sharedStrings.xml><?xml version="1.0" encoding="utf-8"?>
<sst xmlns="http://schemas.openxmlformats.org/spreadsheetml/2006/main" count="695" uniqueCount="184">
  <si>
    <t>目標金額</t>
    <rPh sb="0" eb="2">
      <t>モクヒョウ</t>
    </rPh>
    <rPh sb="2" eb="4">
      <t>キンガク</t>
    </rPh>
    <phoneticPr fontId="5"/>
  </si>
  <si>
    <t>項目</t>
    <rPh sb="0" eb="2">
      <t>コウモク</t>
    </rPh>
    <phoneticPr fontId="5"/>
  </si>
  <si>
    <t>自治体名</t>
    <rPh sb="0" eb="3">
      <t>ジチタイ</t>
    </rPh>
    <rPh sb="3" eb="4">
      <t>メイ</t>
    </rPh>
    <phoneticPr fontId="5"/>
  </si>
  <si>
    <t>実施期間</t>
    <rPh sb="0" eb="2">
      <t>ジッシ</t>
    </rPh>
    <rPh sb="2" eb="4">
      <t>キカン</t>
    </rPh>
    <phoneticPr fontId="5"/>
  </si>
  <si>
    <t>期間終了型</t>
    <rPh sb="0" eb="2">
      <t>キカン</t>
    </rPh>
    <rPh sb="2" eb="4">
      <t>シュウリョウ</t>
    </rPh>
    <rPh sb="4" eb="5">
      <t>カタ</t>
    </rPh>
    <phoneticPr fontId="5"/>
  </si>
  <si>
    <t>□</t>
    <phoneticPr fontId="5"/>
  </si>
  <si>
    <t>期間達成型
金額達成型</t>
    <rPh sb="6" eb="8">
      <t>キンガク</t>
    </rPh>
    <rPh sb="8" eb="10">
      <t>タッセイ</t>
    </rPh>
    <rPh sb="10" eb="11">
      <t>ガタ</t>
    </rPh>
    <phoneticPr fontId="5"/>
  </si>
  <si>
    <t>~</t>
    <phoneticPr fontId="5"/>
  </si>
  <si>
    <t>（記入例）</t>
    <rPh sb="1" eb="3">
      <t>キニュウ</t>
    </rPh>
    <rPh sb="3" eb="4">
      <t>レイ</t>
    </rPh>
    <phoneticPr fontId="5"/>
  </si>
  <si>
    <t>●●県●●町</t>
    <rPh sb="2" eb="3">
      <t>ケン</t>
    </rPh>
    <rPh sb="5" eb="6">
      <t>チョウ</t>
    </rPh>
    <phoneticPr fontId="5"/>
  </si>
  <si>
    <t>~</t>
  </si>
  <si>
    <t>記入のポイント</t>
    <rPh sb="0" eb="2">
      <t>キニュウ</t>
    </rPh>
    <phoneticPr fontId="5"/>
  </si>
  <si>
    <t>こちらにご記入ください</t>
    <rPh sb="5" eb="7">
      <t>キニュウ</t>
    </rPh>
    <phoneticPr fontId="5"/>
  </si>
  <si>
    <t>例）1,000,000円</t>
    <rPh sb="0" eb="1">
      <t>レイ</t>
    </rPh>
    <rPh sb="11" eb="12">
      <t>エン</t>
    </rPh>
    <phoneticPr fontId="5"/>
  </si>
  <si>
    <t>円</t>
    <rPh sb="0" eb="1">
      <t>エン</t>
    </rPh>
    <phoneticPr fontId="5"/>
  </si>
  <si>
    <t>人数割合</t>
    <rPh sb="0" eb="2">
      <t>ニンズ</t>
    </rPh>
    <rPh sb="2" eb="4">
      <t>ワリアイ</t>
    </rPh>
    <phoneticPr fontId="17"/>
  </si>
  <si>
    <t>合計</t>
    <rPh sb="0" eb="2">
      <t>ゴウケイ</t>
    </rPh>
    <phoneticPr fontId="17"/>
  </si>
  <si>
    <t>（記入例）</t>
    <rPh sb="1" eb="3">
      <t>キニュウ</t>
    </rPh>
    <rPh sb="3" eb="4">
      <t>レイ</t>
    </rPh>
    <phoneticPr fontId="17"/>
  </si>
  <si>
    <t>見込寄附者リスト（作成例）</t>
    <rPh sb="0" eb="2">
      <t>ミコ</t>
    </rPh>
    <rPh sb="2" eb="4">
      <t>キフ</t>
    </rPh>
    <rPh sb="4" eb="5">
      <t>シャ</t>
    </rPh>
    <rPh sb="9" eb="11">
      <t>サクセイ</t>
    </rPh>
    <rPh sb="11" eb="12">
      <t>レイ</t>
    </rPh>
    <phoneticPr fontId="5"/>
  </si>
  <si>
    <t>・個別に支援のお願いをする方をこちらのリストにご記入ください。また、コンタクト後の進捗管理にもご利用ください。</t>
    <phoneticPr fontId="5"/>
  </si>
  <si>
    <t>No.</t>
  </si>
  <si>
    <t>ご所属</t>
    <rPh sb="1" eb="3">
      <t>ショゾク</t>
    </rPh>
    <phoneticPr fontId="7"/>
  </si>
  <si>
    <t>役職</t>
    <rPh sb="0" eb="2">
      <t>ヤクショク</t>
    </rPh>
    <phoneticPr fontId="4"/>
  </si>
  <si>
    <t>連絡ツール</t>
  </si>
  <si>
    <t>連絡状況</t>
  </si>
  <si>
    <t>状況</t>
  </si>
  <si>
    <t>株式会社△△△△</t>
    <rPh sb="0" eb="4">
      <t>カブシキガイシャ</t>
    </rPh>
    <phoneticPr fontId="4"/>
  </si>
  <si>
    <t>代表取締役社長</t>
    <rPh sb="0" eb="2">
      <t>ダイヒョウ</t>
    </rPh>
    <rPh sb="2" eb="5">
      <t>トリシマリヤク</t>
    </rPh>
    <rPh sb="5" eb="7">
      <t>シャチョウ</t>
    </rPh>
    <phoneticPr fontId="4"/>
  </si>
  <si>
    <t>訪問</t>
    <rPh sb="0" eb="2">
      <t>ホウモン</t>
    </rPh>
    <phoneticPr fontId="7"/>
  </si>
  <si>
    <t>〇</t>
  </si>
  <si>
    <t>コンタクト予定日</t>
  </si>
  <si>
    <t>コンタクト日</t>
  </si>
  <si>
    <t>2019年●月●日</t>
    <rPh sb="4" eb="5">
      <t>ネン</t>
    </rPh>
    <rPh sb="6" eb="7">
      <t>ガツ</t>
    </rPh>
    <rPh sb="8" eb="9">
      <t>ニチ</t>
    </rPh>
    <phoneticPr fontId="5"/>
  </si>
  <si>
    <t>メール</t>
    <phoneticPr fontId="5"/>
  </si>
  <si>
    <t>facebookメッセンジャー</t>
  </si>
  <si>
    <t>LINE</t>
    <phoneticPr fontId="5"/>
  </si>
  <si>
    <t>寄附想定額</t>
    <rPh sb="0" eb="2">
      <t>キフ</t>
    </rPh>
    <rPh sb="2" eb="4">
      <t>ソウテイ</t>
    </rPh>
    <rPh sb="4" eb="5">
      <t>ガク</t>
    </rPh>
    <phoneticPr fontId="4"/>
  </si>
  <si>
    <t>寄附想定額（合計）</t>
    <rPh sb="0" eb="2">
      <t>キフ</t>
    </rPh>
    <rPh sb="2" eb="4">
      <t>ソウテイ</t>
    </rPh>
    <rPh sb="4" eb="5">
      <t>ガク</t>
    </rPh>
    <rPh sb="6" eb="8">
      <t>ゴウケイ</t>
    </rPh>
    <phoneticPr fontId="5"/>
  </si>
  <si>
    <t>寄附想定額内訳：域内</t>
    <rPh sb="0" eb="2">
      <t>キフ</t>
    </rPh>
    <rPh sb="2" eb="4">
      <t>ソウテイ</t>
    </rPh>
    <rPh sb="4" eb="5">
      <t>ガク</t>
    </rPh>
    <rPh sb="5" eb="7">
      <t>ウチワケ</t>
    </rPh>
    <rPh sb="8" eb="10">
      <t>イキナイ</t>
    </rPh>
    <phoneticPr fontId="5"/>
  </si>
  <si>
    <t>寄附想定額内訳：域外</t>
    <rPh sb="0" eb="2">
      <t>キフ</t>
    </rPh>
    <rPh sb="2" eb="4">
      <t>ソウテイ</t>
    </rPh>
    <rPh sb="4" eb="5">
      <t>ガク</t>
    </rPh>
    <rPh sb="5" eb="7">
      <t>ウチワケ</t>
    </rPh>
    <rPh sb="8" eb="10">
      <t>イキガイ</t>
    </rPh>
    <phoneticPr fontId="5"/>
  </si>
  <si>
    <t>域内or域外</t>
    <rPh sb="0" eb="2">
      <t>イキナイ</t>
    </rPh>
    <rPh sb="4" eb="6">
      <t>イキガイ</t>
    </rPh>
    <phoneticPr fontId="5"/>
  </si>
  <si>
    <t>個人</t>
    <rPh sb="0" eb="2">
      <t>コジン</t>
    </rPh>
    <phoneticPr fontId="5"/>
  </si>
  <si>
    <t>商工会</t>
    <rPh sb="0" eb="3">
      <t>ショウコウカイ</t>
    </rPh>
    <phoneticPr fontId="5"/>
  </si>
  <si>
    <t>域内</t>
    <rPh sb="0" eb="2">
      <t>イキナイ</t>
    </rPh>
    <phoneticPr fontId="5"/>
  </si>
  <si>
    <t>寄附確約</t>
    <rPh sb="0" eb="2">
      <t>キフ</t>
    </rPh>
    <phoneticPr fontId="5"/>
  </si>
  <si>
    <t>寄附想定額内訳：検討中</t>
    <rPh sb="0" eb="2">
      <t>キフ</t>
    </rPh>
    <rPh sb="2" eb="4">
      <t>ソウテイ</t>
    </rPh>
    <rPh sb="4" eb="5">
      <t>ガク</t>
    </rPh>
    <rPh sb="5" eb="7">
      <t>ウチワケ</t>
    </rPh>
    <rPh sb="8" eb="11">
      <t>ケントウチュウ</t>
    </rPh>
    <phoneticPr fontId="5"/>
  </si>
  <si>
    <t>寄附想定額内訳：見送り</t>
    <rPh sb="0" eb="2">
      <t>キフ</t>
    </rPh>
    <rPh sb="2" eb="4">
      <t>ソウテイ</t>
    </rPh>
    <rPh sb="4" eb="5">
      <t>ガク</t>
    </rPh>
    <rPh sb="5" eb="7">
      <t>ウチワケ</t>
    </rPh>
    <rPh sb="8" eb="10">
      <t>ミオク</t>
    </rPh>
    <phoneticPr fontId="5"/>
  </si>
  <si>
    <t>株式会社…</t>
    <rPh sb="0" eb="4">
      <t>カブシキガイシャ</t>
    </rPh>
    <phoneticPr fontId="4"/>
  </si>
  <si>
    <t>合同会社…</t>
    <rPh sb="0" eb="2">
      <t>ゴウドウ</t>
    </rPh>
    <rPh sb="2" eb="4">
      <t>カイシャ</t>
    </rPh>
    <phoneticPr fontId="5"/>
  </si>
  <si>
    <t>代表社員</t>
    <rPh sb="0" eb="2">
      <t>ダイヒョウ</t>
    </rPh>
    <rPh sb="2" eb="4">
      <t>シャイン</t>
    </rPh>
    <phoneticPr fontId="5"/>
  </si>
  <si>
    <t>〇〇部長</t>
    <rPh sb="2" eb="4">
      <t>ブチョウ</t>
    </rPh>
    <phoneticPr fontId="4"/>
  </si>
  <si>
    <t>△▲課長</t>
    <rPh sb="2" eb="4">
      <t>カチョウ</t>
    </rPh>
    <phoneticPr fontId="4"/>
  </si>
  <si>
    <t>▲△課長</t>
    <rPh sb="2" eb="4">
      <t>カチョウ</t>
    </rPh>
    <phoneticPr fontId="4"/>
  </si>
  <si>
    <t>□□課長</t>
    <rPh sb="2" eb="4">
      <t>カチョウ</t>
    </rPh>
    <phoneticPr fontId="4"/>
  </si>
  <si>
    <t>2019年■月■日</t>
    <phoneticPr fontId="5"/>
  </si>
  <si>
    <t>商工会会合で直接説明</t>
    <rPh sb="0" eb="3">
      <t>ショウコウカイ</t>
    </rPh>
    <rPh sb="3" eb="5">
      <t>カイゴウ</t>
    </rPh>
    <rPh sb="6" eb="8">
      <t>チョクセツ</t>
    </rPh>
    <rPh sb="8" eb="10">
      <t>セツメイ</t>
    </rPh>
    <phoneticPr fontId="5"/>
  </si>
  <si>
    <t>検討中</t>
    <rPh sb="0" eb="3">
      <t>ケントウチュウ</t>
    </rPh>
    <phoneticPr fontId="5"/>
  </si>
  <si>
    <t>見送り</t>
    <rPh sb="0" eb="2">
      <t>ミオク</t>
    </rPh>
    <phoneticPr fontId="5"/>
  </si>
  <si>
    <t>※見送り除く</t>
    <rPh sb="1" eb="3">
      <t>ミオク</t>
    </rPh>
    <rPh sb="4" eb="5">
      <t>ノゾ</t>
    </rPh>
    <phoneticPr fontId="5"/>
  </si>
  <si>
    <t>域外</t>
    <rPh sb="0" eb="2">
      <t>イキガイ</t>
    </rPh>
    <phoneticPr fontId="5"/>
  </si>
  <si>
    <t>個別連絡のやりとりがある方③</t>
    <phoneticPr fontId="5"/>
  </si>
  <si>
    <t>個別連絡のやりとりがある方④</t>
    <phoneticPr fontId="5"/>
  </si>
  <si>
    <t>個別連絡のやりとりがある方⑤</t>
    <phoneticPr fontId="5"/>
  </si>
  <si>
    <t>個別連絡のやりとりがある方⑥</t>
    <phoneticPr fontId="5"/>
  </si>
  <si>
    <t>個別連絡のやりとりがある方⑦</t>
    <phoneticPr fontId="5"/>
  </si>
  <si>
    <t>個別連絡のやりとりがある方⑧</t>
    <phoneticPr fontId="5"/>
  </si>
  <si>
    <t>PJ関係会社</t>
    <rPh sb="2" eb="4">
      <t>カンケイ</t>
    </rPh>
    <rPh sb="4" eb="6">
      <t>カイシャ</t>
    </rPh>
    <phoneticPr fontId="5"/>
  </si>
  <si>
    <t>個別連絡のやりとりがある方⑨</t>
    <phoneticPr fontId="5"/>
  </si>
  <si>
    <t>個別連絡のやりとりがある方⑩</t>
    <phoneticPr fontId="5"/>
  </si>
  <si>
    <t>〇〇部長</t>
    <rPh sb="2" eb="4">
      <t>ブチョウ</t>
    </rPh>
    <phoneticPr fontId="5"/>
  </si>
  <si>
    <t>■△課長</t>
    <rPh sb="2" eb="4">
      <t>カチョウ</t>
    </rPh>
    <phoneticPr fontId="5"/>
  </si>
  <si>
    <t>■△副課長</t>
    <rPh sb="2" eb="5">
      <t>フクカチョウ</t>
    </rPh>
    <phoneticPr fontId="5"/>
  </si>
  <si>
    <t>架電＆メール</t>
    <rPh sb="0" eb="2">
      <t>カデン</t>
    </rPh>
    <phoneticPr fontId="5"/>
  </si>
  <si>
    <t>種別</t>
    <rPh sb="0" eb="2">
      <t>シュベツ</t>
    </rPh>
    <phoneticPr fontId="4"/>
  </si>
  <si>
    <t>関係者</t>
    <rPh sb="0" eb="3">
      <t>カンケイシャ</t>
    </rPh>
    <phoneticPr fontId="5"/>
  </si>
  <si>
    <t>2019年●月■日</t>
    <rPh sb="4" eb="5">
      <t>ネン</t>
    </rPh>
    <rPh sb="6" eb="7">
      <t>ガツ</t>
    </rPh>
    <rPh sb="8" eb="9">
      <t>ニチ</t>
    </rPh>
    <phoneticPr fontId="5"/>
  </si>
  <si>
    <t>2019年■月〇日</t>
    <rPh sb="4" eb="5">
      <t>ネン</t>
    </rPh>
    <rPh sb="6" eb="7">
      <t>ガツ</t>
    </rPh>
    <rPh sb="8" eb="9">
      <t>ニチ</t>
    </rPh>
    <phoneticPr fontId="5"/>
  </si>
  <si>
    <t>※見送り含む</t>
    <rPh sb="1" eb="3">
      <t>ミオク</t>
    </rPh>
    <rPh sb="4" eb="5">
      <t>フク</t>
    </rPh>
    <phoneticPr fontId="5"/>
  </si>
  <si>
    <t>寄附想定額内訳：寄附確約</t>
    <rPh sb="0" eb="2">
      <t>キフ</t>
    </rPh>
    <rPh sb="2" eb="4">
      <t>ソウテイ</t>
    </rPh>
    <rPh sb="4" eb="5">
      <t>ガク</t>
    </rPh>
    <rPh sb="5" eb="7">
      <t>ウチワケ</t>
    </rPh>
    <rPh sb="8" eb="10">
      <t>キフ</t>
    </rPh>
    <rPh sb="10" eb="12">
      <t>カクヤク</t>
    </rPh>
    <phoneticPr fontId="5"/>
  </si>
  <si>
    <t>←シミュレーション金額（自動計算）</t>
    <rPh sb="9" eb="11">
      <t>キンガク</t>
    </rPh>
    <rPh sb="12" eb="14">
      <t>ジドウ</t>
    </rPh>
    <rPh sb="14" eb="16">
      <t>ケイサン</t>
    </rPh>
    <phoneticPr fontId="5"/>
  </si>
  <si>
    <t>←シミュレーション金額からの目標金額の差額</t>
    <phoneticPr fontId="5"/>
  </si>
  <si>
    <t>←目標金額に対するシミュレーション値の割合</t>
    <rPh sb="6" eb="7">
      <t>タイ</t>
    </rPh>
    <rPh sb="17" eb="18">
      <t>アタイ</t>
    </rPh>
    <rPh sb="19" eb="21">
      <t>ワリアイ</t>
    </rPh>
    <phoneticPr fontId="5"/>
  </si>
  <si>
    <t>お礼の品</t>
    <rPh sb="1" eb="2">
      <t>レイ</t>
    </rPh>
    <rPh sb="3" eb="4">
      <t>シナ</t>
    </rPh>
    <phoneticPr fontId="5"/>
  </si>
  <si>
    <t>ターゲット</t>
    <phoneticPr fontId="5"/>
  </si>
  <si>
    <t>人数</t>
    <rPh sb="0" eb="2">
      <t>ニンズウ</t>
    </rPh>
    <phoneticPr fontId="5"/>
  </si>
  <si>
    <t>地域内</t>
    <rPh sb="0" eb="2">
      <t>チイキ</t>
    </rPh>
    <rPh sb="2" eb="3">
      <t>ナイ</t>
    </rPh>
    <phoneticPr fontId="5"/>
  </si>
  <si>
    <t>シミュレーション値（予想値）</t>
    <rPh sb="8" eb="9">
      <t>アタイ</t>
    </rPh>
    <rPh sb="10" eb="12">
      <t>ヨソウ</t>
    </rPh>
    <rPh sb="12" eb="13">
      <t>チ</t>
    </rPh>
    <phoneticPr fontId="17"/>
  </si>
  <si>
    <t>寄附額</t>
    <rPh sb="0" eb="2">
      <t>キフ</t>
    </rPh>
    <rPh sb="2" eb="3">
      <t>ガク</t>
    </rPh>
    <phoneticPr fontId="17"/>
  </si>
  <si>
    <t>地域外</t>
    <rPh sb="0" eb="2">
      <t>チイキ</t>
    </rPh>
    <rPh sb="2" eb="3">
      <t>ガイ</t>
    </rPh>
    <phoneticPr fontId="5"/>
  </si>
  <si>
    <t>-</t>
    <phoneticPr fontId="5"/>
  </si>
  <si>
    <t>寄附人数</t>
    <rPh sb="0" eb="2">
      <t>キフ</t>
    </rPh>
    <rPh sb="2" eb="4">
      <t>ニンズウ</t>
    </rPh>
    <phoneticPr fontId="5"/>
  </si>
  <si>
    <t>お礼の品なし</t>
    <rPh sb="1" eb="2">
      <t>レイ</t>
    </rPh>
    <rPh sb="3" eb="4">
      <t>シナ</t>
    </rPh>
    <phoneticPr fontId="5"/>
  </si>
  <si>
    <t>地域住民</t>
    <rPh sb="0" eb="2">
      <t>チイキ</t>
    </rPh>
    <rPh sb="2" eb="4">
      <t>ジュウミン</t>
    </rPh>
    <phoneticPr fontId="5"/>
  </si>
  <si>
    <t>自治体広報誌・自治体ウェブサイト</t>
    <phoneticPr fontId="5"/>
  </si>
  <si>
    <t>対面での寄附呼びかけ</t>
    <phoneticPr fontId="5"/>
  </si>
  <si>
    <t>名産のワイン（GCF限定）</t>
    <rPh sb="10" eb="12">
      <t>ゲンテイ</t>
    </rPh>
    <phoneticPr fontId="5"/>
  </si>
  <si>
    <t>図書館のゲスト用利用者カード（GCF限定）</t>
    <phoneticPr fontId="5"/>
  </si>
  <si>
    <t>自治体広報誌・対面での寄附呼びかけ</t>
    <phoneticPr fontId="5"/>
  </si>
  <si>
    <t>出身者</t>
    <phoneticPr fontId="5"/>
  </si>
  <si>
    <t>メルマガ＆DM・自治体SNS・SNS拡散</t>
    <phoneticPr fontId="5"/>
  </si>
  <si>
    <t>木の本棚（GCF限定）</t>
    <phoneticPr fontId="5"/>
  </si>
  <si>
    <t>〇〇町牛バラ肉しゃぶしゃぶ用500g</t>
    <rPh sb="3" eb="4">
      <t>ウシ</t>
    </rPh>
    <rPh sb="6" eb="7">
      <t>ニク</t>
    </rPh>
    <rPh sb="13" eb="14">
      <t>ヨウ</t>
    </rPh>
    <phoneticPr fontId="5"/>
  </si>
  <si>
    <t>〇〇町オリジナルコンシェルジュセット100万円分</t>
    <rPh sb="2" eb="3">
      <t>チョウ</t>
    </rPh>
    <rPh sb="21" eb="24">
      <t>マンエンブン</t>
    </rPh>
    <phoneticPr fontId="5"/>
  </si>
  <si>
    <t>イベント参加者（出身者：東京や大阪にある町人会の会合参加者）</t>
    <rPh sb="4" eb="7">
      <t>サンカシャ</t>
    </rPh>
    <rPh sb="8" eb="11">
      <t>シュッシンシャ</t>
    </rPh>
    <rPh sb="24" eb="26">
      <t>カイゴウ</t>
    </rPh>
    <rPh sb="26" eb="29">
      <t>サンカシャ</t>
    </rPh>
    <phoneticPr fontId="5"/>
  </si>
  <si>
    <t>〇〇町産 季節のフルーツセット_年2回</t>
    <rPh sb="2" eb="3">
      <t>チョウ</t>
    </rPh>
    <rPh sb="3" eb="4">
      <t>サン</t>
    </rPh>
    <rPh sb="5" eb="7">
      <t>キセツ</t>
    </rPh>
    <rPh sb="16" eb="17">
      <t>ネン</t>
    </rPh>
    <rPh sb="18" eb="19">
      <t>カイ</t>
    </rPh>
    <phoneticPr fontId="5"/>
  </si>
  <si>
    <t>〇〇町産 季節のフルーツセット_年3回</t>
    <phoneticPr fontId="5"/>
  </si>
  <si>
    <t>〇〇町産 季節のフルーツセット_年6回</t>
    <phoneticPr fontId="5"/>
  </si>
  <si>
    <t>小計</t>
    <rPh sb="0" eb="2">
      <t>ショウケイ</t>
    </rPh>
    <phoneticPr fontId="17"/>
  </si>
  <si>
    <t>本関連のインフルエンサーへの情報拡散依頼</t>
    <phoneticPr fontId="5"/>
  </si>
  <si>
    <t>・目標金額の達成のために、いくらの寄附・お礼の品がどんなターゲット・情報発信ツールを活用し、何人に支援されると達成されるのか、予想します。</t>
    <rPh sb="34" eb="38">
      <t>ジョウホウハッシン</t>
    </rPh>
    <rPh sb="42" eb="44">
      <t>カツヨウ</t>
    </rPh>
    <rPh sb="46" eb="47">
      <t>ナン</t>
    </rPh>
    <phoneticPr fontId="5"/>
  </si>
  <si>
    <t>〇〇町オリジナルコンシェルジュセット200万円分</t>
    <phoneticPr fontId="5"/>
  </si>
  <si>
    <t>移住者生産の〇〇町ふどう3房</t>
    <rPh sb="0" eb="3">
      <t>イジュウシャ</t>
    </rPh>
    <rPh sb="3" eb="5">
      <t>セイサン</t>
    </rPh>
    <rPh sb="8" eb="9">
      <t>マチ</t>
    </rPh>
    <phoneticPr fontId="5"/>
  </si>
  <si>
    <t>移住者生産の〇〇町ぶどう6房</t>
    <rPh sb="13" eb="14">
      <t>フサ</t>
    </rPh>
    <phoneticPr fontId="5"/>
  </si>
  <si>
    <t>移住者生産の〇〇町ふどう12房</t>
    <rPh sb="14" eb="15">
      <t>フサ</t>
    </rPh>
    <phoneticPr fontId="5"/>
  </si>
  <si>
    <t>〇〇町牛バラ肉しゃぶしゃぶ用1250g</t>
    <phoneticPr fontId="5"/>
  </si>
  <si>
    <t>NPO法人●●●</t>
    <rPh sb="3" eb="5">
      <t>ホウジン</t>
    </rPh>
    <phoneticPr fontId="5"/>
  </si>
  <si>
    <t>団体名</t>
    <rPh sb="0" eb="2">
      <t>ダンタイ</t>
    </rPh>
    <rPh sb="2" eb="3">
      <t>メイ</t>
    </rPh>
    <phoneticPr fontId="5"/>
  </si>
  <si>
    <t>（記入例）</t>
    <rPh sb="1" eb="3">
      <t>キニュウ</t>
    </rPh>
    <rPh sb="3" eb="4">
      <t>レイ</t>
    </rPh>
    <phoneticPr fontId="5"/>
  </si>
  <si>
    <t>こちらにご記入ください</t>
    <rPh sb="5" eb="7">
      <t>キニュウ</t>
    </rPh>
    <phoneticPr fontId="5"/>
  </si>
  <si>
    <t>・●●町にある●●●小学校長：親御さんへのチラシ配布や口コミ情報拡散
・●●町婦人会　●●会長：チラシ配布協力＋口コミ情報拡散
・●●町出身のベンチャー企業社長 ●●さん：facebookページいいね!数10万人
　https://www.facebook.com/●●●
・●●町出身の有名絵本作家 ●●さん：Twitterフォロワー数5万人
　https://twitter.com/●●●</t>
    <phoneticPr fontId="5"/>
  </si>
  <si>
    <t>GCFプロジェクト寄附獲得シミュレーター（簡易版）</t>
    <rPh sb="21" eb="24">
      <t>カンイバン</t>
    </rPh>
    <phoneticPr fontId="5"/>
  </si>
  <si>
    <t>プロモーション施策</t>
    <rPh sb="7" eb="8">
      <t>セ</t>
    </rPh>
    <rPh sb="8" eb="9">
      <t>サク</t>
    </rPh>
    <phoneticPr fontId="5"/>
  </si>
  <si>
    <t>・図書館のゲスト用利用者カード（利用者カードをお渡しすることで、まちへ観光に来てくれたり、里帰りの時に利用してもらえるようにします）
・名産のワイン（ワインコレクションを構築するというストーリーにもあっています）
・木の本棚（地元のNPOが就労支援でつくっている本棚をお送りします）
その他、通常ふるさとチョイスでPJに関係するお礼の品を掲載</t>
    <phoneticPr fontId="5"/>
  </si>
  <si>
    <t>・
・
・</t>
    <phoneticPr fontId="5"/>
  </si>
  <si>
    <t>例）2020年4月3日</t>
    <rPh sb="0" eb="1">
      <t>レイ</t>
    </rPh>
    <rPh sb="6" eb="7">
      <t>ネン</t>
    </rPh>
    <rPh sb="8" eb="9">
      <t>ガツ</t>
    </rPh>
    <rPh sb="10" eb="11">
      <t>ニチ</t>
    </rPh>
    <phoneticPr fontId="5"/>
  </si>
  <si>
    <t>2020年6月20日</t>
    <rPh sb="4" eb="5">
      <t>ネン</t>
    </rPh>
    <rPh sb="6" eb="7">
      <t>ガツ</t>
    </rPh>
    <rPh sb="9" eb="10">
      <t>ニチ</t>
    </rPh>
    <phoneticPr fontId="5"/>
  </si>
  <si>
    <t>プロジェクト
概要</t>
    <phoneticPr fontId="5"/>
  </si>
  <si>
    <t>■解決したい課題・実施したい事業の目的（この事業を行う必要性についてお書きください）</t>
    <phoneticPr fontId="5"/>
  </si>
  <si>
    <t xml:space="preserve">・
・
・
</t>
  </si>
  <si>
    <t xml:space="preserve">・
・
・
</t>
    <phoneticPr fontId="5"/>
  </si>
  <si>
    <t>・太枠内の空白部分に入力をお願いいたします。</t>
    <phoneticPr fontId="5"/>
  </si>
  <si>
    <t>・太枠内の空白部分に入力をお願いいたします。</t>
    <phoneticPr fontId="5"/>
  </si>
  <si>
    <t>・寄附人数算出の目安として、どんな方が寄附されるかを想定される際は、右記の見込寄附者リストの作成をおススメしております。</t>
    <phoneticPr fontId="5"/>
  </si>
  <si>
    <t>文字数に制限はありませんが、できるだけ詳しくお書きください。</t>
    <phoneticPr fontId="5"/>
  </si>
  <si>
    <t>■解決したい課題・実施したい事業の目的（この事業を行う必要性についてお書きください）</t>
    <phoneticPr fontId="5"/>
  </si>
  <si>
    <t xml:space="preserve">
</t>
    <phoneticPr fontId="5"/>
  </si>
  <si>
    <t>■具体的な事業内容</t>
    <phoneticPr fontId="5"/>
  </si>
  <si>
    <t>■事業の連携先（個人・組織・団体）：役割</t>
    <phoneticPr fontId="5"/>
  </si>
  <si>
    <t>■事業実施によって達成したい目標値や成果</t>
    <phoneticPr fontId="5"/>
  </si>
  <si>
    <t>■事業実施のスケジュール（クラウドファンディングの期間ではなく事業の実施期間です）</t>
    <phoneticPr fontId="5"/>
  </si>
  <si>
    <t>■目標とする金額を設定した理由/内訳</t>
    <phoneticPr fontId="5"/>
  </si>
  <si>
    <t>■目標金額まで集まらなかった場合の事業の進め方について</t>
    <phoneticPr fontId="5"/>
  </si>
  <si>
    <t xml:space="preserve">
</t>
    <phoneticPr fontId="5"/>
  </si>
  <si>
    <t>■この事業や類似分野、参考事例のウェブ上に公開されたニュース記事が御座いましたら、お知らせください</t>
    <phoneticPr fontId="5"/>
  </si>
  <si>
    <t>■この事業で救われる・幸せになる対象（この事業の受益者をお書きください）</t>
    <phoneticPr fontId="5"/>
  </si>
  <si>
    <t>■この事業で救われる・幸せになる方（この事業の受益者をお書きください）</t>
    <phoneticPr fontId="5"/>
  </si>
  <si>
    <t>■具体的な事業内容</t>
    <phoneticPr fontId="5"/>
  </si>
  <si>
    <t>■事業の連携先（個人・組織・団体）：役割</t>
    <phoneticPr fontId="5"/>
  </si>
  <si>
    <t>■事業実施によって達成したい目標値や成果</t>
    <phoneticPr fontId="5"/>
  </si>
  <si>
    <t>■事業実施のスケジュール（クラウドファンディングの期間ではなく事業の実施期間です）</t>
    <phoneticPr fontId="5"/>
  </si>
  <si>
    <t>■目標とする金額を設定した理由/内訳</t>
    <phoneticPr fontId="5"/>
  </si>
  <si>
    <t>■目標金額まで集まらなかった場合の事業の進め方について</t>
    <phoneticPr fontId="5"/>
  </si>
  <si>
    <t>・住民の声を聞き、図書館を改修 ●●町の新しい挑戦（●●新聞）
　https://www.●●.com/articles/●●●●●
・利用者の声を反映し、利用者倍増 -地域創生先進地の箱モノ改修の決め手は声の聞き方にあり-（●●●新聞）
　https://www.●●●.com/articles/●●●●●　</t>
    <rPh sb="1" eb="3">
      <t>ジュウミン</t>
    </rPh>
    <rPh sb="4" eb="5">
      <t>コエ</t>
    </rPh>
    <rPh sb="6" eb="7">
      <t>キ</t>
    </rPh>
    <rPh sb="9" eb="12">
      <t>トショカン</t>
    </rPh>
    <rPh sb="13" eb="15">
      <t>カイシュウ</t>
    </rPh>
    <rPh sb="18" eb="19">
      <t>マチ</t>
    </rPh>
    <rPh sb="20" eb="21">
      <t>アタラ</t>
    </rPh>
    <rPh sb="23" eb="25">
      <t>チョウセン</t>
    </rPh>
    <rPh sb="28" eb="30">
      <t>シンブン</t>
    </rPh>
    <rPh sb="68" eb="71">
      <t>リヨウシャ</t>
    </rPh>
    <rPh sb="72" eb="73">
      <t>コエ</t>
    </rPh>
    <rPh sb="74" eb="76">
      <t>ハンエイ</t>
    </rPh>
    <rPh sb="78" eb="81">
      <t>リヨウシャ</t>
    </rPh>
    <rPh sb="81" eb="83">
      <t>バイゾウ</t>
    </rPh>
    <rPh sb="85" eb="87">
      <t>チイキ</t>
    </rPh>
    <rPh sb="87" eb="89">
      <t>ソウセイ</t>
    </rPh>
    <rPh sb="89" eb="91">
      <t>センシン</t>
    </rPh>
    <rPh sb="91" eb="92">
      <t>チ</t>
    </rPh>
    <rPh sb="93" eb="94">
      <t>ハコ</t>
    </rPh>
    <rPh sb="96" eb="98">
      <t>カイシュウ</t>
    </rPh>
    <rPh sb="99" eb="100">
      <t>キ</t>
    </rPh>
    <rPh sb="101" eb="102">
      <t>テ</t>
    </rPh>
    <rPh sb="103" eb="104">
      <t>コエ</t>
    </rPh>
    <rPh sb="105" eb="106">
      <t>キ</t>
    </rPh>
    <rPh sb="107" eb="108">
      <t>カタ</t>
    </rPh>
    <rPh sb="116" eb="118">
      <t>シンブン</t>
    </rPh>
    <phoneticPr fontId="5"/>
  </si>
  <si>
    <t>■この事業や類似分野、参考事例のウェブ上に公開されたニュース記事が御座いましたら、お知らせください</t>
    <phoneticPr fontId="5"/>
  </si>
  <si>
    <t>目標金額を半角英数字でご記入ください。
※シミュレーション金額は別シートの「GCF寄附獲得シュミレーター」を記入することにより、自動計算されます。</t>
    <rPh sb="0" eb="2">
      <t>モクヒョウ</t>
    </rPh>
    <rPh sb="2" eb="4">
      <t>キンガク</t>
    </rPh>
    <rPh sb="12" eb="14">
      <t>キニュウ</t>
    </rPh>
    <rPh sb="29" eb="31">
      <t>キンガク</t>
    </rPh>
    <rPh sb="32" eb="33">
      <t>ベツ</t>
    </rPh>
    <rPh sb="41" eb="43">
      <t>キフ</t>
    </rPh>
    <rPh sb="43" eb="45">
      <t>カクトク</t>
    </rPh>
    <rPh sb="54" eb="56">
      <t>キニュウ</t>
    </rPh>
    <rPh sb="64" eb="66">
      <t>ジドウ</t>
    </rPh>
    <rPh sb="66" eb="68">
      <t>ケイサン</t>
    </rPh>
    <phoneticPr fontId="5"/>
  </si>
  <si>
    <t>GCFプロジェクトで寄附をいただくことを想定しているターゲット層：太枠内の空白部分に入力をお願いいたします。</t>
    <phoneticPr fontId="5"/>
  </si>
  <si>
    <r>
      <t>GCFプロジェクトお礼の品として考えているもの：太枠内の空白部分に入力をお願いいたします。</t>
    </r>
    <r>
      <rPr>
        <b/>
        <sz val="10"/>
        <color theme="1"/>
        <rFont val="Meiryo UI"/>
        <family val="3"/>
        <charset val="128"/>
      </rPr>
      <t>（ターゲット・寄附金額に分け、全部で12品程度、PJに関係するGCF限定セットがおすすめ）</t>
    </r>
    <phoneticPr fontId="5"/>
  </si>
  <si>
    <t>GCFプロジェクトで情報発信に協力いただくインフルエンサー：太枠内の空白部分に入力をお願いいたします。</t>
    <phoneticPr fontId="5"/>
  </si>
  <si>
    <t>2022年９月１日</t>
    <rPh sb="4" eb="5">
      <t>ネン</t>
    </rPh>
    <rPh sb="6" eb="7">
      <t>ガツ</t>
    </rPh>
    <rPh sb="8" eb="9">
      <t>ニチ</t>
    </rPh>
    <phoneticPr fontId="5"/>
  </si>
  <si>
    <t>2023年3月31日</t>
    <rPh sb="4" eb="5">
      <t>ネン</t>
    </rPh>
    <rPh sb="6" eb="7">
      <t>ガツ</t>
    </rPh>
    <rPh sb="9" eb="10">
      <t>ニチ</t>
    </rPh>
    <phoneticPr fontId="5"/>
  </si>
  <si>
    <t>実施期間を記入してください。
※公開に万全を期すため、公開日は平日でご指定ください。</t>
    <rPh sb="0" eb="2">
      <t>ジッシ</t>
    </rPh>
    <rPh sb="2" eb="4">
      <t>キカン</t>
    </rPh>
    <rPh sb="5" eb="7">
      <t>キニュウ</t>
    </rPh>
    <rPh sb="16" eb="18">
      <t>コウカイ</t>
    </rPh>
    <rPh sb="19" eb="21">
      <t>バンゼン</t>
    </rPh>
    <rPh sb="22" eb="23">
      <t>キ</t>
    </rPh>
    <rPh sb="27" eb="30">
      <t>コウカイビ</t>
    </rPh>
    <rPh sb="31" eb="33">
      <t>ヘイジツ</t>
    </rPh>
    <rPh sb="35" eb="37">
      <t>シテイ</t>
    </rPh>
    <phoneticPr fontId="5"/>
  </si>
  <si>
    <t>①メディア掲載（プレスリリース配信日）：4/3…プロジェクト開始に関するプレスリリースを配信し、メディアと掲載調整
②SNS拡散依頼：4/3から毎週…商工会議所や青年会議所と協力し、FacebookやTwitterの記事を拡散依頼
③対面での寄附呼びかけ：4/25…東京や大阪にある町人会の会合で寄附を呼びかけます
④メルマガ＆DM：毎月…4/3&amp;5/20過去町寄附者（ふるさと納税）へメールマガジン配信とDM送付
⑤本関連のインフルエンサーへの情報拡散依頼：3/25～〇〇さん等の本評論家3名への情報発信の直接依頼</t>
    <phoneticPr fontId="5"/>
  </si>
  <si>
    <t xml:space="preserve">・出身者、地域住民
・図書館関係者、出版関係者等、本に関係した仕事についている方
・本が好きな方々
</t>
    <phoneticPr fontId="5"/>
  </si>
  <si>
    <t>・NPO法人○○○○
　https://www.●●●.●●●●●.jp/●●●_●.pdf
・○○事業計画（NPO法人サイト内）
　https://www.●●●.●●●●●.jp/</t>
    <rPh sb="4" eb="6">
      <t>ホウジン</t>
    </rPh>
    <rPh sb="50" eb="52">
      <t>ジギョウ</t>
    </rPh>
    <rPh sb="52" eb="54">
      <t>ケイカク</t>
    </rPh>
    <rPh sb="58" eb="60">
      <t>ホウジン</t>
    </rPh>
    <phoneticPr fontId="5"/>
  </si>
  <si>
    <t xml:space="preserve">築80年が経つ、老朽化した古民家の修繕と内部の改装を行います。○○地区にある１軒の古民家をリノベーションして、レンタルスペースとシェアオフィスを整備します。レンタルスペースで子育て中の方たちに向けた教育イベントを開催したり、住民の憩いの場として使ったり、色々な世代の様々な人が集い交流できる空間を作ります。シェアオフィスには、○○法人と協力企業数社と共に活用し、○○地区の新しいプロジェクトづくりの拠点としていきたいと考えています。
</t>
    <rPh sb="0" eb="1">
      <t>チク</t>
    </rPh>
    <rPh sb="3" eb="4">
      <t>ネン</t>
    </rPh>
    <rPh sb="5" eb="6">
      <t>タ</t>
    </rPh>
    <rPh sb="8" eb="11">
      <t>ロウキュウカ</t>
    </rPh>
    <rPh sb="13" eb="16">
      <t>コミンカ</t>
    </rPh>
    <rPh sb="17" eb="19">
      <t>シュウゼン</t>
    </rPh>
    <rPh sb="20" eb="22">
      <t>ナイブ</t>
    </rPh>
    <rPh sb="23" eb="25">
      <t>カイソウ</t>
    </rPh>
    <rPh sb="26" eb="27">
      <t>オコナ</t>
    </rPh>
    <rPh sb="33" eb="35">
      <t>チク</t>
    </rPh>
    <rPh sb="39" eb="40">
      <t>ケン</t>
    </rPh>
    <rPh sb="41" eb="44">
      <t>コミンカ</t>
    </rPh>
    <rPh sb="72" eb="74">
      <t>セイビ</t>
    </rPh>
    <rPh sb="87" eb="89">
      <t>コソダ</t>
    </rPh>
    <rPh sb="90" eb="91">
      <t>チュウ</t>
    </rPh>
    <rPh sb="92" eb="93">
      <t>カタ</t>
    </rPh>
    <rPh sb="96" eb="97">
      <t>ム</t>
    </rPh>
    <rPh sb="99" eb="101">
      <t>キョウイク</t>
    </rPh>
    <rPh sb="106" eb="108">
      <t>カイサイ</t>
    </rPh>
    <rPh sb="112" eb="114">
      <t>ジュウミン</t>
    </rPh>
    <rPh sb="115" eb="116">
      <t>イコ</t>
    </rPh>
    <rPh sb="118" eb="119">
      <t>バ</t>
    </rPh>
    <rPh sb="122" eb="123">
      <t>ツカ</t>
    </rPh>
    <rPh sb="127" eb="129">
      <t>イロイロ</t>
    </rPh>
    <rPh sb="130" eb="132">
      <t>セダイ</t>
    </rPh>
    <rPh sb="133" eb="135">
      <t>サマザマ</t>
    </rPh>
    <rPh sb="136" eb="137">
      <t>ヒト</t>
    </rPh>
    <rPh sb="138" eb="139">
      <t>ツド</t>
    </rPh>
    <rPh sb="140" eb="142">
      <t>コウリュウ</t>
    </rPh>
    <rPh sb="145" eb="147">
      <t>クウカン</t>
    </rPh>
    <rPh sb="148" eb="149">
      <t>ツク</t>
    </rPh>
    <rPh sb="165" eb="167">
      <t>ホウジン</t>
    </rPh>
    <rPh sb="168" eb="170">
      <t>キョウリョク</t>
    </rPh>
    <rPh sb="170" eb="172">
      <t>キギョウ</t>
    </rPh>
    <rPh sb="172" eb="174">
      <t>スウシャ</t>
    </rPh>
    <rPh sb="175" eb="176">
      <t>トモ</t>
    </rPh>
    <rPh sb="177" eb="179">
      <t>カツヨウ</t>
    </rPh>
    <rPh sb="183" eb="185">
      <t>チク</t>
    </rPh>
    <rPh sb="186" eb="187">
      <t>アタラ</t>
    </rPh>
    <rPh sb="199" eb="201">
      <t>キョテン</t>
    </rPh>
    <rPh sb="209" eb="210">
      <t>カンガ</t>
    </rPh>
    <phoneticPr fontId="5"/>
  </si>
  <si>
    <t xml:space="preserve">○○地区を中心に○○町の方々。特に子育て世帯の子どもや親、高齢者。
</t>
    <rPh sb="2" eb="4">
      <t>チク</t>
    </rPh>
    <rPh sb="5" eb="7">
      <t>チュウシン</t>
    </rPh>
    <rPh sb="15" eb="16">
      <t>トク</t>
    </rPh>
    <rPh sb="17" eb="19">
      <t>コソダ</t>
    </rPh>
    <rPh sb="20" eb="22">
      <t>セタイ</t>
    </rPh>
    <rPh sb="23" eb="24">
      <t>コ</t>
    </rPh>
    <rPh sb="27" eb="28">
      <t>オヤ</t>
    </rPh>
    <rPh sb="29" eb="32">
      <t>コウレイシャ</t>
    </rPh>
    <phoneticPr fontId="5"/>
  </si>
  <si>
    <t xml:space="preserve">・修繕内容検討の住民ワークショップ開催
・ひび割れ等の修繕
・内装のリノベーション
・新しい什器（机、椅子、ICTステーション用のPC）購入
</t>
    <rPh sb="1" eb="3">
      <t>シュウゼン</t>
    </rPh>
    <rPh sb="3" eb="5">
      <t>ナイヨウ</t>
    </rPh>
    <rPh sb="5" eb="7">
      <t>ケントウ</t>
    </rPh>
    <rPh sb="8" eb="10">
      <t>ジュウミン</t>
    </rPh>
    <rPh sb="17" eb="19">
      <t>カイサイ</t>
    </rPh>
    <rPh sb="23" eb="24">
      <t>ワ</t>
    </rPh>
    <rPh sb="25" eb="26">
      <t>ナド</t>
    </rPh>
    <rPh sb="27" eb="29">
      <t>シュウゼン</t>
    </rPh>
    <rPh sb="31" eb="33">
      <t>ナイソウ</t>
    </rPh>
    <rPh sb="43" eb="44">
      <t>アタラ</t>
    </rPh>
    <rPh sb="46" eb="48">
      <t>ジュウキ</t>
    </rPh>
    <rPh sb="49" eb="50">
      <t>ツクエ</t>
    </rPh>
    <rPh sb="51" eb="53">
      <t>イス</t>
    </rPh>
    <rPh sb="63" eb="64">
      <t>ヨウ</t>
    </rPh>
    <rPh sb="68" eb="70">
      <t>コウニュウ</t>
    </rPh>
    <phoneticPr fontId="5"/>
  </si>
  <si>
    <t>・NPO○○：古民家の利活用やリノベーションについての助言
　https://www.●●●.jp
・●●町まちづくり協議会(任意団体)：古民家の利用促進に向けた広報協力(機関紙発刊等)、子育てや健康のイベント企画・運営</t>
    <rPh sb="7" eb="10">
      <t>コミンカ</t>
    </rPh>
    <rPh sb="11" eb="14">
      <t>リカツヨウ</t>
    </rPh>
    <rPh sb="27" eb="29">
      <t>ジョゲン</t>
    </rPh>
    <rPh sb="53" eb="54">
      <t>マチ</t>
    </rPh>
    <rPh sb="59" eb="62">
      <t>キョウギカイ</t>
    </rPh>
    <rPh sb="63" eb="65">
      <t>ニンイ</t>
    </rPh>
    <rPh sb="65" eb="67">
      <t>ダンタイ</t>
    </rPh>
    <rPh sb="69" eb="72">
      <t>コミンカ</t>
    </rPh>
    <rPh sb="73" eb="75">
      <t>リヨウ</t>
    </rPh>
    <rPh sb="75" eb="77">
      <t>ソクシン</t>
    </rPh>
    <rPh sb="78" eb="79">
      <t>ム</t>
    </rPh>
    <phoneticPr fontId="5"/>
  </si>
  <si>
    <t>・様々な年齢層の交流を創出
・古民家を活用してイベントの開催を月2回実施
・シニアが、子どもたちに町の昔話を語る会等を通じて、世代間交流、町民間交流を生み出したいです。
・様々な交流を生み出し、住みやすいまちづくりにつなげ移住者を増やす。</t>
    <rPh sb="1" eb="3">
      <t>サマザマ</t>
    </rPh>
    <rPh sb="4" eb="7">
      <t>ネンレイソウ</t>
    </rPh>
    <rPh sb="8" eb="10">
      <t>コウリュウ</t>
    </rPh>
    <rPh sb="11" eb="13">
      <t>ソウシュツ</t>
    </rPh>
    <rPh sb="15" eb="18">
      <t>コミンカ</t>
    </rPh>
    <rPh sb="19" eb="21">
      <t>カツヨウ</t>
    </rPh>
    <rPh sb="28" eb="30">
      <t>カイサイ</t>
    </rPh>
    <rPh sb="31" eb="32">
      <t>ツキ</t>
    </rPh>
    <rPh sb="33" eb="34">
      <t>カイ</t>
    </rPh>
    <rPh sb="34" eb="36">
      <t>ジッシ</t>
    </rPh>
    <rPh sb="43" eb="44">
      <t>コ</t>
    </rPh>
    <rPh sb="49" eb="50">
      <t>マチ</t>
    </rPh>
    <rPh sb="51" eb="53">
      <t>ムカシバナシ</t>
    </rPh>
    <rPh sb="54" eb="55">
      <t>カタ</t>
    </rPh>
    <rPh sb="56" eb="57">
      <t>カイ</t>
    </rPh>
    <rPh sb="57" eb="58">
      <t>ナド</t>
    </rPh>
    <rPh sb="59" eb="60">
      <t>ツウ</t>
    </rPh>
    <rPh sb="63" eb="66">
      <t>セダイカン</t>
    </rPh>
    <rPh sb="66" eb="68">
      <t>コウリュウ</t>
    </rPh>
    <rPh sb="69" eb="71">
      <t>チョウミン</t>
    </rPh>
    <rPh sb="71" eb="72">
      <t>カン</t>
    </rPh>
    <rPh sb="72" eb="74">
      <t>コウリュウ</t>
    </rPh>
    <rPh sb="75" eb="76">
      <t>ウ</t>
    </rPh>
    <rPh sb="77" eb="78">
      <t>ダ</t>
    </rPh>
    <rPh sb="86" eb="88">
      <t>サマザマ</t>
    </rPh>
    <rPh sb="89" eb="91">
      <t>コウリュウ</t>
    </rPh>
    <rPh sb="92" eb="93">
      <t>ウ</t>
    </rPh>
    <rPh sb="94" eb="95">
      <t>ダ</t>
    </rPh>
    <rPh sb="97" eb="98">
      <t>ス</t>
    </rPh>
    <rPh sb="111" eb="114">
      <t>イジュウシャ</t>
    </rPh>
    <rPh sb="115" eb="116">
      <t>フ</t>
    </rPh>
    <phoneticPr fontId="5"/>
  </si>
  <si>
    <t>・2022年　基本設計・実施設計、実施計画・管理運営計画
・2023年　整備、什器や図書購入
・2024年　施設オープン</t>
    <rPh sb="5" eb="6">
      <t>ネン</t>
    </rPh>
    <rPh sb="7" eb="9">
      <t>キホン</t>
    </rPh>
    <rPh sb="9" eb="11">
      <t>セッケイ</t>
    </rPh>
    <rPh sb="12" eb="14">
      <t>ジッシ</t>
    </rPh>
    <rPh sb="14" eb="16">
      <t>セッケイ</t>
    </rPh>
    <rPh sb="17" eb="19">
      <t>ジッシ</t>
    </rPh>
    <rPh sb="19" eb="21">
      <t>ケイカク</t>
    </rPh>
    <rPh sb="22" eb="24">
      <t>カンリ</t>
    </rPh>
    <rPh sb="24" eb="26">
      <t>ウンエイ</t>
    </rPh>
    <rPh sb="26" eb="28">
      <t>ケイカク</t>
    </rPh>
    <rPh sb="34" eb="35">
      <t>ネン</t>
    </rPh>
    <rPh sb="36" eb="38">
      <t>セイビ</t>
    </rPh>
    <rPh sb="39" eb="41">
      <t>ジュウキ</t>
    </rPh>
    <rPh sb="42" eb="44">
      <t>トショ</t>
    </rPh>
    <rPh sb="44" eb="46">
      <t>コウニュウ</t>
    </rPh>
    <rPh sb="52" eb="53">
      <t>ネン</t>
    </rPh>
    <rPh sb="54" eb="56">
      <t>シセツ</t>
    </rPh>
    <phoneticPr fontId="5"/>
  </si>
  <si>
    <t xml:space="preserve">施設の修繕費用（整備、什器等）にかかる1000万円の内の什器購入費にあたる100万円を、広報も兼ねて寄附で集めたいと考えました。費用の中の什器購入は100万円程度を見ており、支援者への説明もつきやすいと考えています。
【内訳】
・施設の修繕費用_什器購入費：100万円
</t>
    <rPh sb="3" eb="5">
      <t>シュウゼン</t>
    </rPh>
    <rPh sb="11" eb="13">
      <t>ジュウキ</t>
    </rPh>
    <rPh sb="26" eb="27">
      <t>ウチ</t>
    </rPh>
    <rPh sb="44" eb="46">
      <t>コウホウ</t>
    </rPh>
    <rPh sb="47" eb="48">
      <t>カ</t>
    </rPh>
    <rPh sb="50" eb="52">
      <t>キフ</t>
    </rPh>
    <rPh sb="53" eb="54">
      <t>アツ</t>
    </rPh>
    <rPh sb="58" eb="59">
      <t>カンガ</t>
    </rPh>
    <rPh sb="64" eb="66">
      <t>ヒヨウ</t>
    </rPh>
    <rPh sb="67" eb="68">
      <t>ナカ</t>
    </rPh>
    <rPh sb="69" eb="71">
      <t>ジュウキ</t>
    </rPh>
    <rPh sb="71" eb="73">
      <t>コウニュウ</t>
    </rPh>
    <rPh sb="77" eb="79">
      <t>マンエン</t>
    </rPh>
    <rPh sb="79" eb="81">
      <t>テイド</t>
    </rPh>
    <rPh sb="82" eb="83">
      <t>ミ</t>
    </rPh>
    <rPh sb="87" eb="90">
      <t>シエンシャ</t>
    </rPh>
    <rPh sb="92" eb="94">
      <t>セツメイ</t>
    </rPh>
    <rPh sb="101" eb="102">
      <t>カンガ</t>
    </rPh>
    <rPh sb="110" eb="112">
      <t>ウチワケ</t>
    </rPh>
    <rPh sb="132" eb="134">
      <t>マンエン</t>
    </rPh>
    <phoneticPr fontId="5"/>
  </si>
  <si>
    <t>目標金額に達しなかった場合、購入する什器を絞り活用させていただきます。また、目標金額以上の寄付を頂いた場合、本プロジェクトの施設修繕の追加費用として活用させて頂きます。</t>
    <rPh sb="0" eb="2">
      <t>モクヒョウ</t>
    </rPh>
    <rPh sb="2" eb="4">
      <t>キンガク</t>
    </rPh>
    <rPh sb="5" eb="6">
      <t>タッ</t>
    </rPh>
    <rPh sb="11" eb="13">
      <t>バアイ</t>
    </rPh>
    <rPh sb="14" eb="16">
      <t>コウニュウ</t>
    </rPh>
    <rPh sb="18" eb="20">
      <t>ジュウキ</t>
    </rPh>
    <rPh sb="21" eb="22">
      <t>シボ</t>
    </rPh>
    <rPh sb="23" eb="25">
      <t>カツヨウ</t>
    </rPh>
    <rPh sb="38" eb="40">
      <t>モクヒョウ</t>
    </rPh>
    <rPh sb="40" eb="42">
      <t>キンガク</t>
    </rPh>
    <rPh sb="42" eb="44">
      <t>イジョウ</t>
    </rPh>
    <rPh sb="45" eb="47">
      <t>キフ</t>
    </rPh>
    <rPh sb="48" eb="49">
      <t>イタダ</t>
    </rPh>
    <rPh sb="51" eb="53">
      <t>バアイ</t>
    </rPh>
    <rPh sb="54" eb="55">
      <t>ホン</t>
    </rPh>
    <rPh sb="62" eb="64">
      <t>シセツ</t>
    </rPh>
    <rPh sb="64" eb="66">
      <t>シュウゼン</t>
    </rPh>
    <rPh sb="67" eb="69">
      <t>ツイカ</t>
    </rPh>
    <rPh sb="69" eb="71">
      <t>ヒヨウ</t>
    </rPh>
    <rPh sb="74" eb="76">
      <t>カツヨウ</t>
    </rPh>
    <rPh sb="79" eb="80">
      <t>イタダ</t>
    </rPh>
    <phoneticPr fontId="5"/>
  </si>
  <si>
    <t>ターゲット種別
（地域内外）</t>
    <rPh sb="5" eb="7">
      <t>シュベツ</t>
    </rPh>
    <rPh sb="9" eb="11">
      <t>チイキ</t>
    </rPh>
    <rPh sb="11" eb="13">
      <t>ナイガイ</t>
    </rPh>
    <phoneticPr fontId="5"/>
  </si>
  <si>
    <t>持続可能な地域づくり団体支援寄附金　ガバメントクラウドファンディング事業計画書　　　　　　　　　　　　　　</t>
    <rPh sb="0" eb="4">
      <t>ジゾクカノウ</t>
    </rPh>
    <rPh sb="5" eb="7">
      <t>チイキ</t>
    </rPh>
    <rPh sb="10" eb="12">
      <t>ダンタイ</t>
    </rPh>
    <rPh sb="12" eb="14">
      <t>シエン</t>
    </rPh>
    <rPh sb="14" eb="17">
      <t>キフキン</t>
    </rPh>
    <rPh sb="34" eb="36">
      <t>ジギョウ</t>
    </rPh>
    <rPh sb="36" eb="39">
      <t>ケイカクショ</t>
    </rPh>
    <phoneticPr fontId="5"/>
  </si>
  <si>
    <t>1/4ページ</t>
    <phoneticPr fontId="5"/>
  </si>
  <si>
    <t>2/4ページ</t>
    <phoneticPr fontId="5"/>
  </si>
  <si>
    <t>3/4ページ</t>
    <phoneticPr fontId="5"/>
  </si>
  <si>
    <t>4/4ページ</t>
    <phoneticPr fontId="5"/>
  </si>
  <si>
    <r>
      <rPr>
        <b/>
        <sz val="10"/>
        <color theme="1"/>
        <rFont val="Meiryo UI"/>
        <family val="3"/>
        <charset val="128"/>
      </rPr>
      <t>【参考】過去実施されたクラウドファンディングなどで人気があったお礼の品を記載ください</t>
    </r>
    <r>
      <rPr>
        <sz val="10"/>
        <color theme="1"/>
        <rFont val="Meiryo UI"/>
        <family val="3"/>
        <charset val="128"/>
      </rPr>
      <t xml:space="preserve">
・
・
・</t>
    </r>
    <rPh sb="4" eb="6">
      <t>カコ</t>
    </rPh>
    <rPh sb="6" eb="8">
      <t>ジッシ</t>
    </rPh>
    <phoneticPr fontId="5"/>
  </si>
  <si>
    <r>
      <rPr>
        <b/>
        <sz val="10"/>
        <color theme="1"/>
        <rFont val="Meiryo UI"/>
        <family val="3"/>
        <charset val="128"/>
      </rPr>
      <t>■【参考】過去実施されたクラウドファンディングなどで人気があったお礼の品を記載ください</t>
    </r>
    <r>
      <rPr>
        <sz val="10"/>
        <color theme="1"/>
        <rFont val="Meiryo UI"/>
        <family val="3"/>
        <charset val="128"/>
      </rPr>
      <t xml:space="preserve">
・寄附額10,000円/30,000円/50,000円/100,000円：地元特産品の梨を中心としたフルーツ類。お礼の品選択者の5割を占める人気。
　【例】https://www.furusato-tax.jp/product/detail/●●●●●/●●●●●●●
・寄附額30,000円/50,000円：地元特産品のかに。
　【例】https://www.furusato-tax.jp/product/detail/●●●●●/●●●●●●●</t>
    </r>
    <rPh sb="87" eb="88">
      <t>ナシ</t>
    </rPh>
    <phoneticPr fontId="5"/>
  </si>
  <si>
    <r>
      <t>GCFプロジェクトのターゲット層に対して寄附を頂くために</t>
    </r>
    <r>
      <rPr>
        <b/>
        <strike/>
        <sz val="12"/>
        <color theme="1"/>
        <rFont val="Meiryo UI"/>
        <family val="3"/>
        <charset val="128"/>
      </rPr>
      <t>団体側で</t>
    </r>
    <r>
      <rPr>
        <b/>
        <sz val="12"/>
        <color theme="1"/>
        <rFont val="Meiryo UI"/>
        <family val="3"/>
        <charset val="128"/>
      </rPr>
      <t>行うプロモーション施策とスケジュール：太枠内の空白部分に入力をお願いいたします。</t>
    </r>
    <phoneticPr fontId="5"/>
  </si>
  <si>
    <t xml:space="preserve">①
②
③
④
⑤
</t>
    <phoneticPr fontId="5"/>
  </si>
  <si>
    <t>期間終了型のオールイン型になります。</t>
    <rPh sb="0" eb="5">
      <t>キカンシュウリョウガタ</t>
    </rPh>
    <rPh sb="11" eb="12">
      <t>ガタ</t>
    </rPh>
    <phoneticPr fontId="5"/>
  </si>
  <si>
    <r>
      <t>■この事業に関する</t>
    </r>
    <r>
      <rPr>
        <b/>
        <strike/>
        <sz val="10"/>
        <color theme="1"/>
        <rFont val="メイリオ"/>
        <family val="3"/>
        <charset val="128"/>
      </rPr>
      <t>資料</t>
    </r>
    <r>
      <rPr>
        <b/>
        <sz val="10"/>
        <color theme="1"/>
        <rFont val="メイリオ"/>
        <family val="3"/>
        <charset val="128"/>
      </rPr>
      <t>がウェブ上に公開されていたら、URLをお知らせください</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</si>
</sst>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Red]\(0\)"/>
    <numFmt numFmtId="177" formatCode="#,##0_);[Red]\(#,##0\)"/>
    <numFmt numFmtId="178" formatCode="#,##0_ "/>
    <numFmt numFmtId="179" formatCode="#,##0;[Red]#,##0"/>
    <numFmt numFmtId="180" formatCode="[$¥-411]#,##0;[$¥-411]#,##0"/>
    <numFmt numFmtId="181" formatCode="&quot;¥&quot;#,##0_);[Red]\(&quot;¥&quot;#,##0\)"/>
  </numFmts>
  <fonts count="26">
    <font>
      <sz val="10"/>
      <color theme="1"/>
      <name val="小塚ゴシック Pro M"/>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小塚ゴシック Pro M"/>
      <family val="2"/>
      <charset val="128"/>
    </font>
    <font>
      <sz val="10"/>
      <color theme="1"/>
      <name val="メイリオ"/>
      <family val="3"/>
      <charset val="128"/>
    </font>
    <font>
      <sz val="10"/>
      <color theme="0" tint="-0.34998626667073579"/>
      <name val="メイリオ"/>
      <family val="3"/>
      <charset val="128"/>
    </font>
    <font>
      <sz val="11"/>
      <color theme="1"/>
      <name val="ＭＳ Ｐゴシック"/>
      <family val="2"/>
      <charset val="128"/>
    </font>
    <font>
      <sz val="12"/>
      <color theme="0"/>
      <name val="メイリオ"/>
      <family val="3"/>
      <charset val="128"/>
    </font>
    <font>
      <sz val="10"/>
      <color theme="1" tint="0.499984740745262"/>
      <name val="メイリオ"/>
      <family val="3"/>
      <charset val="128"/>
    </font>
    <font>
      <sz val="10"/>
      <color theme="1"/>
      <name val="Meiryo UI"/>
      <family val="3"/>
      <charset val="128"/>
    </font>
    <font>
      <b/>
      <sz val="12"/>
      <color theme="1"/>
      <name val="Meiryo UI"/>
      <family val="3"/>
      <charset val="128"/>
    </font>
    <font>
      <sz val="10"/>
      <color theme="0"/>
      <name val="メイリオ"/>
      <family val="3"/>
      <charset val="128"/>
    </font>
    <font>
      <sz val="10"/>
      <color theme="1"/>
      <name val="小塚ゴシック Pro M"/>
      <family val="2"/>
      <charset val="128"/>
    </font>
    <font>
      <b/>
      <sz val="10"/>
      <name val="メイリオ"/>
      <family val="3"/>
      <charset val="128"/>
    </font>
    <font>
      <b/>
      <sz val="10"/>
      <color rgb="FFFF0000"/>
      <name val="メイリオ"/>
      <family val="3"/>
      <charset val="128"/>
    </font>
    <font>
      <sz val="6"/>
      <name val="ＭＳ Ｐゴシック"/>
      <family val="2"/>
      <charset val="128"/>
    </font>
    <font>
      <b/>
      <sz val="10"/>
      <color theme="1"/>
      <name val="Meiryo UI"/>
      <family val="3"/>
      <charset val="128"/>
    </font>
    <font>
      <sz val="10"/>
      <color rgb="FF000000"/>
      <name val="Arial"/>
      <family val="2"/>
    </font>
    <font>
      <sz val="8"/>
      <color theme="1"/>
      <name val="Meiryo UI"/>
      <family val="3"/>
      <charset val="128"/>
    </font>
    <font>
      <b/>
      <sz val="10"/>
      <color theme="1"/>
      <name val="メイリオ"/>
      <family val="3"/>
      <charset val="128"/>
    </font>
    <font>
      <b/>
      <sz val="10"/>
      <color theme="1" tint="0.499984740745262"/>
      <name val="メイリオ"/>
      <family val="3"/>
      <charset val="128"/>
    </font>
    <font>
      <b/>
      <strike/>
      <sz val="12"/>
      <color theme="1"/>
      <name val="Meiryo UI"/>
      <family val="3"/>
      <charset val="128"/>
    </font>
    <font>
      <strike/>
      <sz val="10"/>
      <color theme="1"/>
      <name val="メイリオ"/>
      <family val="3"/>
      <charset val="128"/>
    </font>
    <font>
      <b/>
      <strike/>
      <sz val="10"/>
      <color theme="1"/>
      <name val="メイリオ"/>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9.9978637043366805E-2"/>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79998168889431442"/>
        <bgColor indexed="64"/>
      </patternFill>
    </fill>
  </fills>
  <borders count="134">
    <border>
      <left/>
      <right/>
      <top/>
      <bottom/>
      <diagonal/>
    </border>
    <border>
      <left style="hair">
        <color theme="0" tint="-0.499984740745262"/>
      </left>
      <right style="hair">
        <color theme="0" tint="-0.499984740745262"/>
      </right>
      <top style="thin">
        <color theme="0" tint="-0.499984740745262"/>
      </top>
      <bottom/>
      <diagonal/>
    </border>
    <border>
      <left style="hair">
        <color theme="0" tint="-0.499984740745262"/>
      </left>
      <right style="hair">
        <color theme="0" tint="-0.499984740745262"/>
      </right>
      <top/>
      <bottom style="thin">
        <color theme="0" tint="-0.499984740745262"/>
      </bottom>
      <diagonal/>
    </border>
    <border>
      <left/>
      <right/>
      <top/>
      <bottom style="thin">
        <color theme="0" tint="-0.499984740745262"/>
      </bottom>
      <diagonal/>
    </border>
    <border>
      <left/>
      <right style="hair">
        <color theme="0" tint="-0.499984740745262"/>
      </right>
      <top style="thin">
        <color theme="0" tint="-0.499984740745262"/>
      </top>
      <bottom/>
      <diagonal/>
    </border>
    <border>
      <left/>
      <right/>
      <top style="thin">
        <color theme="0" tint="-0.499984740745262"/>
      </top>
      <bottom/>
      <diagonal/>
    </border>
    <border>
      <left/>
      <right/>
      <top style="thin">
        <color theme="0" tint="-0.499984740745262"/>
      </top>
      <bottom style="thin">
        <color theme="0" tint="-0.499984740745262"/>
      </bottom>
      <diagonal/>
    </border>
    <border>
      <left style="thin">
        <color indexed="64"/>
      </left>
      <right style="hair">
        <color theme="0" tint="-0.499984740745262"/>
      </right>
      <top style="thin">
        <color indexed="64"/>
      </top>
      <bottom style="double">
        <color theme="0" tint="-0.499984740745262"/>
      </bottom>
      <diagonal/>
    </border>
    <border>
      <left style="hair">
        <color theme="0" tint="-0.499984740745262"/>
      </left>
      <right/>
      <top style="thin">
        <color indexed="64"/>
      </top>
      <bottom style="double">
        <color theme="0" tint="-0.499984740745262"/>
      </bottom>
      <diagonal/>
    </border>
    <border>
      <left/>
      <right/>
      <top style="thin">
        <color indexed="64"/>
      </top>
      <bottom style="double">
        <color theme="0" tint="-0.499984740745262"/>
      </bottom>
      <diagonal/>
    </border>
    <border>
      <left/>
      <right style="thin">
        <color indexed="64"/>
      </right>
      <top style="thin">
        <color indexed="64"/>
      </top>
      <bottom style="double">
        <color theme="0" tint="-0.499984740745262"/>
      </bottom>
      <diagonal/>
    </border>
    <border>
      <left style="thin">
        <color indexed="64"/>
      </left>
      <right style="hair">
        <color theme="0" tint="-0.499984740745262"/>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hair">
        <color theme="0" tint="-0.499984740745262"/>
      </left>
      <right style="thin">
        <color indexed="64"/>
      </right>
      <top style="thin">
        <color theme="0" tint="-0.499984740745262"/>
      </top>
      <bottom/>
      <diagonal/>
    </border>
    <border>
      <left/>
      <right style="hair">
        <color theme="0" tint="-0.499984740745262"/>
      </right>
      <top/>
      <bottom style="thin">
        <color theme="0" tint="-0.499984740745262"/>
      </bottom>
      <diagonal/>
    </border>
    <border>
      <left/>
      <right style="thin">
        <color indexed="64"/>
      </right>
      <top/>
      <bottom style="thin">
        <color theme="0" tint="-0.499984740745262"/>
      </bottom>
      <diagonal/>
    </border>
    <border>
      <left style="hair">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style="thin">
        <color indexed="64"/>
      </left>
      <right style="hair">
        <color theme="0" tint="-0.499984740745262"/>
      </right>
      <top style="double">
        <color theme="0" tint="-0.499984740745262"/>
      </top>
      <bottom style="thin">
        <color theme="0" tint="-0.499984740745262"/>
      </bottom>
      <diagonal/>
    </border>
    <border>
      <left/>
      <right style="thin">
        <color indexed="64"/>
      </right>
      <top style="double">
        <color theme="0" tint="-0.499984740745262"/>
      </top>
      <bottom style="thin">
        <color theme="0" tint="-0.499984740745262"/>
      </bottom>
      <diagonal/>
    </border>
    <border>
      <left style="hair">
        <color theme="0" tint="-0.499984740745262"/>
      </left>
      <right style="thin">
        <color indexed="64"/>
      </right>
      <top/>
      <bottom style="thin">
        <color theme="0" tint="-0.499984740745262"/>
      </bottom>
      <diagonal/>
    </border>
    <border>
      <left style="hair">
        <color theme="0" tint="-0.499984740745262"/>
      </left>
      <right style="hair">
        <color theme="0" tint="-0.499984740745262"/>
      </right>
      <top/>
      <bottom/>
      <diagonal/>
    </border>
    <border>
      <left style="thin">
        <color indexed="64"/>
      </left>
      <right style="hair">
        <color theme="0" tint="-0.499984740745262"/>
      </right>
      <top style="thin">
        <color theme="0" tint="-0.499984740745262"/>
      </top>
      <bottom/>
      <diagonal/>
    </border>
    <border>
      <left style="thin">
        <color indexed="64"/>
      </left>
      <right style="hair">
        <color theme="0" tint="-0.499984740745262"/>
      </right>
      <top/>
      <bottom/>
      <diagonal/>
    </border>
    <border>
      <left style="thin">
        <color indexed="64"/>
      </left>
      <right style="hair">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theme="0" tint="-0.499984740745262"/>
      </left>
      <right style="thin">
        <color indexed="64"/>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right/>
      <top style="dashed">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right/>
      <top style="double">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hair">
        <color theme="0" tint="-0.499984740745262"/>
      </left>
      <right/>
      <top/>
      <bottom style="thin">
        <color theme="0" tint="-0.499984740745262"/>
      </bottom>
      <diagonal/>
    </border>
    <border>
      <left/>
      <right style="hair">
        <color theme="0" tint="-0.499984740745262"/>
      </right>
      <top/>
      <bottom/>
      <diagonal/>
    </border>
    <border>
      <left/>
      <right style="thin">
        <color indexed="64"/>
      </right>
      <top/>
      <bottom/>
      <diagonal/>
    </border>
    <border>
      <left style="medium">
        <color indexed="64"/>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hair">
        <color theme="0" tint="-0.499984740745262"/>
      </right>
      <top style="thin">
        <color theme="0" tint="-0.499984740745262"/>
      </top>
      <bottom/>
      <diagonal/>
    </border>
    <border>
      <left style="hair">
        <color theme="0" tint="-0.499984740745262"/>
      </left>
      <right style="medium">
        <color indexed="64"/>
      </right>
      <top style="thin">
        <color theme="0" tint="-0.499984740745262"/>
      </top>
      <bottom/>
      <diagonal/>
    </border>
    <border>
      <left style="medium">
        <color indexed="64"/>
      </left>
      <right style="hair">
        <color theme="0" tint="-0.499984740745262"/>
      </right>
      <top/>
      <bottom style="thin">
        <color theme="0" tint="-0.499984740745262"/>
      </bottom>
      <diagonal/>
    </border>
    <border>
      <left style="hair">
        <color theme="0" tint="-0.499984740745262"/>
      </left>
      <right style="medium">
        <color indexed="64"/>
      </right>
      <top/>
      <bottom style="thin">
        <color theme="0" tint="-0.499984740745262"/>
      </bottom>
      <diagonal/>
    </border>
    <border>
      <left style="medium">
        <color indexed="64"/>
      </left>
      <right/>
      <top style="thin">
        <color theme="0" tint="-0.499984740745262"/>
      </top>
      <bottom/>
      <diagonal/>
    </border>
    <border>
      <left style="medium">
        <color indexed="64"/>
      </left>
      <right style="hair">
        <color theme="0" tint="-0.499984740745262"/>
      </right>
      <top/>
      <bottom/>
      <diagonal/>
    </border>
    <border>
      <left style="hair">
        <color theme="0" tint="-0.499984740745262"/>
      </left>
      <right style="medium">
        <color indexed="64"/>
      </right>
      <top/>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theme="1" tint="0.499984740745262"/>
      </left>
      <right style="medium">
        <color indexed="64"/>
      </right>
      <top style="thin">
        <color theme="0" tint="-0.14996795556505021"/>
      </top>
      <bottom style="thin">
        <color theme="0" tint="-0.14996795556505021"/>
      </bottom>
      <diagonal/>
    </border>
    <border>
      <left style="hair">
        <color theme="0" tint="-0.499984740745262"/>
      </left>
      <right style="medium">
        <color indexed="64"/>
      </right>
      <top style="thin">
        <color theme="0" tint="-0.499984740745262"/>
      </top>
      <bottom style="thin">
        <color theme="0" tint="-0.499984740745262"/>
      </bottom>
      <diagonal/>
    </border>
    <border>
      <left style="hair">
        <color theme="1" tint="0.499984740745262"/>
      </left>
      <right style="medium">
        <color indexed="64"/>
      </right>
      <top/>
      <bottom style="thin">
        <color theme="0" tint="-0.149967955565050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theme="0" tint="-0.24994659260841701"/>
      </bottom>
      <diagonal/>
    </border>
    <border>
      <left style="thin">
        <color indexed="64"/>
      </left>
      <right style="thin">
        <color indexed="64"/>
      </right>
      <top style="medium">
        <color indexed="64"/>
      </top>
      <bottom style="medium">
        <color theme="0" tint="-0.24994659260841701"/>
      </bottom>
      <diagonal/>
    </border>
    <border>
      <left style="thin">
        <color indexed="64"/>
      </left>
      <right style="medium">
        <color indexed="64"/>
      </right>
      <top style="medium">
        <color indexed="64"/>
      </top>
      <bottom style="medium">
        <color theme="0" tint="-0.24994659260841701"/>
      </bottom>
      <diagonal/>
    </border>
    <border>
      <left/>
      <right style="thin">
        <color indexed="64"/>
      </right>
      <top style="thin">
        <color indexed="64"/>
      </top>
      <bottom style="medium">
        <color theme="0" tint="-0.24994659260841701"/>
      </bottom>
      <diagonal/>
    </border>
    <border>
      <left style="thin">
        <color indexed="64"/>
      </left>
      <right style="thin">
        <color indexed="64"/>
      </right>
      <top style="thin">
        <color indexed="64"/>
      </top>
      <bottom style="medium">
        <color theme="0" tint="-0.24994659260841701"/>
      </bottom>
      <diagonal/>
    </border>
    <border>
      <left style="medium">
        <color indexed="64"/>
      </left>
      <right style="thin">
        <color indexed="64"/>
      </right>
      <top style="medium">
        <color theme="0" tint="-0.24994659260841701"/>
      </top>
      <bottom style="medium">
        <color theme="0" tint="-0.24994659260841701"/>
      </bottom>
      <diagonal/>
    </border>
    <border>
      <left style="thin">
        <color indexed="64"/>
      </left>
      <right style="thin">
        <color indexed="64"/>
      </right>
      <top style="medium">
        <color theme="0" tint="-0.24994659260841701"/>
      </top>
      <bottom style="medium">
        <color theme="0" tint="-0.24994659260841701"/>
      </bottom>
      <diagonal/>
    </border>
    <border>
      <left style="thin">
        <color indexed="64"/>
      </left>
      <right style="medium">
        <color indexed="64"/>
      </right>
      <top style="medium">
        <color theme="0" tint="-0.24994659260841701"/>
      </top>
      <bottom style="medium">
        <color theme="0" tint="-0.24994659260841701"/>
      </bottom>
      <diagonal/>
    </border>
    <border>
      <left/>
      <right style="thin">
        <color indexed="64"/>
      </right>
      <top style="medium">
        <color theme="0" tint="-0.24994659260841701"/>
      </top>
      <bottom style="medium">
        <color theme="0" tint="-0.24994659260841701"/>
      </bottom>
      <diagonal/>
    </border>
    <border>
      <left style="medium">
        <color indexed="64"/>
      </left>
      <right style="thin">
        <color indexed="64"/>
      </right>
      <top style="medium">
        <color theme="0" tint="-0.24994659260841701"/>
      </top>
      <bottom style="medium">
        <color indexed="64"/>
      </bottom>
      <diagonal/>
    </border>
    <border>
      <left style="thin">
        <color indexed="64"/>
      </left>
      <right style="thin">
        <color indexed="64"/>
      </right>
      <top style="medium">
        <color theme="0" tint="-0.24994659260841701"/>
      </top>
      <bottom style="medium">
        <color indexed="64"/>
      </bottom>
      <diagonal/>
    </border>
    <border>
      <left style="thin">
        <color indexed="64"/>
      </left>
      <right style="medium">
        <color indexed="64"/>
      </right>
      <top style="medium">
        <color theme="0" tint="-0.24994659260841701"/>
      </top>
      <bottom style="medium">
        <color indexed="64"/>
      </bottom>
      <diagonal/>
    </border>
    <border>
      <left/>
      <right style="thin">
        <color indexed="64"/>
      </right>
      <top style="medium">
        <color theme="0" tint="-0.24994659260841701"/>
      </top>
      <bottom style="thin">
        <color indexed="64"/>
      </bottom>
      <diagonal/>
    </border>
    <border>
      <left style="thin">
        <color indexed="64"/>
      </left>
      <right style="thin">
        <color indexed="64"/>
      </right>
      <top style="medium">
        <color theme="0" tint="-0.24994659260841701"/>
      </top>
      <bottom style="thin">
        <color indexed="64"/>
      </bottom>
      <diagonal/>
    </border>
    <border>
      <left style="thin">
        <color indexed="64"/>
      </left>
      <right/>
      <top style="thin">
        <color theme="0" tint="-0.499984740745262"/>
      </top>
      <bottom style="thin">
        <color theme="3" tint="0.39994506668294322"/>
      </bottom>
      <diagonal/>
    </border>
    <border>
      <left style="thin">
        <color indexed="64"/>
      </left>
      <right style="hair">
        <color theme="1" tint="0.499984740745262"/>
      </right>
      <top style="thin">
        <color theme="3" tint="0.39994506668294322"/>
      </top>
      <bottom style="thin">
        <color theme="3" tint="0.39994506668294322"/>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ashed">
        <color theme="0" tint="-0.499984740745262"/>
      </left>
      <right/>
      <top style="thin">
        <color auto="1"/>
      </top>
      <bottom/>
      <diagonal/>
    </border>
    <border>
      <left/>
      <right style="dashed">
        <color theme="0" tint="-0.499984740745262"/>
      </right>
      <top style="thin">
        <color auto="1"/>
      </top>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style="medium">
        <color indexed="64"/>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style="thin">
        <color indexed="64"/>
      </left>
      <right style="hair">
        <color theme="1" tint="0.499984740745262"/>
      </right>
      <top style="thin">
        <color theme="3" tint="0.39994506668294322"/>
      </top>
      <bottom style="thin">
        <color indexed="64"/>
      </bottom>
      <diagonal/>
    </border>
    <border>
      <left style="hair">
        <color theme="1" tint="0.499984740745262"/>
      </left>
      <right style="medium">
        <color indexed="64"/>
      </right>
      <top style="thin">
        <color theme="0" tint="-0.14996795556505021"/>
      </top>
      <bottom style="thin">
        <color indexed="64"/>
      </bottom>
      <diagonal/>
    </border>
    <border>
      <left style="medium">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s>
  <cellStyleXfs count="12">
    <xf numFmtId="0" fontId="0" fillId="0" borderId="0">
      <alignment vertical="center"/>
    </xf>
    <xf numFmtId="0" fontId="4" fillId="0" borderId="0">
      <alignment vertical="center"/>
    </xf>
    <xf numFmtId="0" fontId="3" fillId="0" borderId="0">
      <alignment vertical="center"/>
    </xf>
    <xf numFmtId="38" fontId="8" fillId="0" borderId="0" applyFont="0" applyFill="0" applyBorder="0" applyAlignment="0" applyProtection="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0" fontId="19" fillId="0" borderId="0"/>
    <xf numFmtId="0" fontId="8" fillId="0" borderId="0">
      <alignment vertical="center"/>
    </xf>
    <xf numFmtId="0" fontId="14" fillId="0" borderId="0">
      <alignment vertical="center"/>
    </xf>
    <xf numFmtId="0" fontId="2" fillId="0" borderId="0">
      <alignment vertical="center"/>
    </xf>
    <xf numFmtId="0" fontId="1" fillId="0" borderId="0">
      <alignment vertical="center"/>
    </xf>
    <xf numFmtId="0" fontId="1" fillId="0" borderId="0">
      <alignment vertical="center"/>
    </xf>
  </cellStyleXfs>
  <cellXfs count="300">
    <xf numFmtId="0" fontId="0" fillId="0" borderId="0" xfId="0">
      <alignment vertical="center"/>
    </xf>
    <xf numFmtId="0" fontId="6" fillId="0" borderId="0" xfId="0" applyFont="1">
      <alignment vertical="center"/>
    </xf>
    <xf numFmtId="49" fontId="6" fillId="2" borderId="1" xfId="0" applyNumberFormat="1" applyFont="1" applyFill="1" applyBorder="1" applyAlignment="1">
      <alignment horizontal="center" vertical="center"/>
    </xf>
    <xf numFmtId="49" fontId="7" fillId="5" borderId="2" xfId="0" applyNumberFormat="1" applyFont="1" applyFill="1" applyBorder="1">
      <alignment vertical="center"/>
    </xf>
    <xf numFmtId="49" fontId="7" fillId="5" borderId="2" xfId="0" applyNumberFormat="1" applyFont="1" applyFill="1" applyBorder="1" applyAlignment="1">
      <alignment horizontal="center" vertical="center"/>
    </xf>
    <xf numFmtId="49" fontId="10" fillId="5" borderId="2" xfId="0" applyNumberFormat="1" applyFont="1" applyFill="1" applyBorder="1">
      <alignment vertical="center"/>
    </xf>
    <xf numFmtId="49" fontId="10" fillId="5" borderId="2" xfId="0" applyNumberFormat="1" applyFont="1" applyFill="1" applyBorder="1" applyAlignment="1">
      <alignment horizontal="center" vertical="center"/>
    </xf>
    <xf numFmtId="0" fontId="11" fillId="0" borderId="0" xfId="0" applyFont="1">
      <alignment vertical="center"/>
    </xf>
    <xf numFmtId="0" fontId="11" fillId="0" borderId="0" xfId="0" applyFont="1" applyAlignment="1">
      <alignment vertical="center" wrapText="1"/>
    </xf>
    <xf numFmtId="0" fontId="12" fillId="0" borderId="0" xfId="0" applyFont="1" applyAlignment="1">
      <alignment horizontal="left" vertical="center"/>
    </xf>
    <xf numFmtId="49" fontId="6" fillId="3" borderId="16" xfId="0" applyNumberFormat="1" applyFont="1" applyFill="1" applyBorder="1" applyAlignment="1">
      <alignment vertical="center" wrapText="1"/>
    </xf>
    <xf numFmtId="49" fontId="6" fillId="0" borderId="1" xfId="0" applyNumberFormat="1" applyFont="1" applyBorder="1">
      <alignment vertical="center"/>
    </xf>
    <xf numFmtId="49" fontId="9" fillId="4" borderId="7" xfId="0" applyNumberFormat="1" applyFont="1" applyFill="1" applyBorder="1" applyAlignment="1">
      <alignment horizontal="center" vertical="center"/>
    </xf>
    <xf numFmtId="49" fontId="9" fillId="4" borderId="8" xfId="0" applyNumberFormat="1" applyFont="1" applyFill="1" applyBorder="1" applyAlignment="1">
      <alignment horizontal="center" vertical="center"/>
    </xf>
    <xf numFmtId="49" fontId="13" fillId="6" borderId="18" xfId="0" applyNumberFormat="1" applyFont="1" applyFill="1" applyBorder="1" applyAlignment="1">
      <alignment horizontal="center" vertical="center"/>
    </xf>
    <xf numFmtId="49" fontId="10" fillId="5" borderId="14" xfId="0" applyNumberFormat="1" applyFont="1" applyFill="1" applyBorder="1">
      <alignment vertical="center"/>
    </xf>
    <xf numFmtId="49" fontId="7" fillId="5" borderId="20" xfId="0" applyNumberFormat="1" applyFont="1" applyFill="1" applyBorder="1" applyAlignment="1">
      <alignment horizontal="left" vertical="center"/>
    </xf>
    <xf numFmtId="49" fontId="15" fillId="3" borderId="2" xfId="0" applyNumberFormat="1" applyFont="1" applyFill="1" applyBorder="1">
      <alignment vertical="center"/>
    </xf>
    <xf numFmtId="49" fontId="15" fillId="3" borderId="20" xfId="0" applyNumberFormat="1" applyFont="1" applyFill="1" applyBorder="1">
      <alignment vertical="center"/>
    </xf>
    <xf numFmtId="49" fontId="15" fillId="0" borderId="1" xfId="0" applyNumberFormat="1" applyFont="1" applyBorder="1">
      <alignment vertical="center"/>
    </xf>
    <xf numFmtId="177" fontId="15" fillId="0" borderId="4" xfId="0" applyNumberFormat="1" applyFont="1" applyBorder="1">
      <alignment vertical="center"/>
    </xf>
    <xf numFmtId="178" fontId="15" fillId="3" borderId="14" xfId="0" applyNumberFormat="1" applyFont="1" applyFill="1" applyBorder="1">
      <alignment vertical="center"/>
    </xf>
    <xf numFmtId="179" fontId="15" fillId="3" borderId="14" xfId="0" applyNumberFormat="1" applyFont="1" applyFill="1" applyBorder="1">
      <alignment vertical="center"/>
    </xf>
    <xf numFmtId="0" fontId="18" fillId="0" borderId="0" xfId="0" applyFont="1">
      <alignment vertical="center"/>
    </xf>
    <xf numFmtId="6" fontId="18" fillId="0" borderId="0" xfId="4" applyNumberFormat="1" applyFont="1">
      <alignment vertical="center"/>
    </xf>
    <xf numFmtId="9" fontId="15" fillId="3" borderId="14" xfId="5" applyFont="1" applyFill="1" applyBorder="1">
      <alignment vertical="center"/>
    </xf>
    <xf numFmtId="177" fontId="15" fillId="3" borderId="4" xfId="0" applyNumberFormat="1" applyFont="1" applyFill="1" applyBorder="1">
      <alignment vertical="center"/>
    </xf>
    <xf numFmtId="49" fontId="15" fillId="3" borderId="1" xfId="0" applyNumberFormat="1" applyFont="1" applyFill="1" applyBorder="1">
      <alignment vertical="center"/>
    </xf>
    <xf numFmtId="49" fontId="15" fillId="3" borderId="13" xfId="0" applyNumberFormat="1" applyFont="1" applyFill="1" applyBorder="1">
      <alignment vertical="center"/>
    </xf>
    <xf numFmtId="180" fontId="11" fillId="9" borderId="41" xfId="3" applyNumberFormat="1" applyFont="1" applyFill="1" applyBorder="1" applyAlignment="1">
      <alignment horizontal="center" vertical="center"/>
    </xf>
    <xf numFmtId="180" fontId="11" fillId="9" borderId="37" xfId="3" applyNumberFormat="1" applyFont="1" applyFill="1" applyBorder="1" applyAlignment="1">
      <alignment horizontal="center" vertical="center"/>
    </xf>
    <xf numFmtId="180" fontId="11" fillId="0" borderId="36" xfId="3" applyNumberFormat="1" applyFont="1" applyBorder="1">
      <alignment vertical="center"/>
    </xf>
    <xf numFmtId="180" fontId="11" fillId="0" borderId="45" xfId="3" applyNumberFormat="1" applyFont="1" applyBorder="1">
      <alignment vertical="center"/>
    </xf>
    <xf numFmtId="180" fontId="11" fillId="2" borderId="39" xfId="3" applyNumberFormat="1" applyFont="1" applyFill="1" applyBorder="1">
      <alignment vertical="center"/>
    </xf>
    <xf numFmtId="180" fontId="11" fillId="2" borderId="46" xfId="3" applyNumberFormat="1" applyFont="1" applyFill="1" applyBorder="1">
      <alignment vertical="center"/>
    </xf>
    <xf numFmtId="180" fontId="11" fillId="0" borderId="42" xfId="3" applyNumberFormat="1" applyFont="1" applyBorder="1">
      <alignment vertical="center"/>
    </xf>
    <xf numFmtId="180" fontId="11" fillId="0" borderId="47" xfId="3" applyNumberFormat="1" applyFont="1" applyBorder="1">
      <alignment vertical="center"/>
    </xf>
    <xf numFmtId="49" fontId="15" fillId="3" borderId="2" xfId="0" applyNumberFormat="1" applyFont="1" applyFill="1" applyBorder="1" applyAlignment="1">
      <alignment horizontal="center" vertical="center"/>
    </xf>
    <xf numFmtId="0" fontId="18" fillId="9" borderId="0" xfId="0" applyFont="1" applyFill="1">
      <alignment vertical="center"/>
    </xf>
    <xf numFmtId="0" fontId="11" fillId="9" borderId="0" xfId="0" applyFont="1" applyFill="1">
      <alignment vertical="center"/>
    </xf>
    <xf numFmtId="6" fontId="18" fillId="9" borderId="0" xfId="4" applyNumberFormat="1" applyFont="1" applyFill="1">
      <alignment vertical="center"/>
    </xf>
    <xf numFmtId="180" fontId="11" fillId="9" borderId="39" xfId="3" applyNumberFormat="1" applyFont="1" applyFill="1" applyBorder="1">
      <alignment vertical="center"/>
    </xf>
    <xf numFmtId="180" fontId="11" fillId="9" borderId="46" xfId="3" applyNumberFormat="1" applyFont="1" applyFill="1" applyBorder="1">
      <alignment vertical="center"/>
    </xf>
    <xf numFmtId="180" fontId="11" fillId="9" borderId="42" xfId="3" applyNumberFormat="1" applyFont="1" applyFill="1" applyBorder="1">
      <alignment vertical="center"/>
    </xf>
    <xf numFmtId="180" fontId="11" fillId="9" borderId="47" xfId="3" applyNumberFormat="1" applyFont="1" applyFill="1" applyBorder="1">
      <alignment vertical="center"/>
    </xf>
    <xf numFmtId="9" fontId="11" fillId="9" borderId="41" xfId="5" applyFont="1" applyFill="1" applyBorder="1">
      <alignment vertical="center"/>
    </xf>
    <xf numFmtId="9" fontId="11" fillId="9" borderId="37" xfId="5" applyFont="1" applyFill="1" applyBorder="1">
      <alignment vertical="center"/>
    </xf>
    <xf numFmtId="181" fontId="11" fillId="9" borderId="35" xfId="3" applyNumberFormat="1" applyFont="1" applyFill="1" applyBorder="1">
      <alignment vertical="center"/>
    </xf>
    <xf numFmtId="181" fontId="11" fillId="9" borderId="38" xfId="3" applyNumberFormat="1" applyFont="1" applyFill="1" applyBorder="1">
      <alignment vertical="center"/>
    </xf>
    <xf numFmtId="176" fontId="11" fillId="0" borderId="51" xfId="3" applyNumberFormat="1" applyFont="1" applyBorder="1">
      <alignment vertical="center"/>
    </xf>
    <xf numFmtId="176" fontId="11" fillId="2" borderId="52" xfId="3" applyNumberFormat="1" applyFont="1" applyFill="1" applyBorder="1">
      <alignment vertical="center"/>
    </xf>
    <xf numFmtId="176" fontId="11" fillId="0" borderId="53" xfId="3" applyNumberFormat="1" applyFont="1" applyBorder="1">
      <alignment vertical="center"/>
    </xf>
    <xf numFmtId="176" fontId="11" fillId="2" borderId="54" xfId="3" applyNumberFormat="1" applyFont="1" applyFill="1" applyBorder="1">
      <alignment vertical="center"/>
    </xf>
    <xf numFmtId="180" fontId="11" fillId="9" borderId="46" xfId="3" applyNumberFormat="1" applyFont="1" applyFill="1" applyBorder="1" applyAlignment="1">
      <alignment horizontal="center" vertical="center"/>
    </xf>
    <xf numFmtId="180" fontId="11" fillId="9" borderId="45" xfId="3" applyNumberFormat="1" applyFont="1" applyFill="1" applyBorder="1" applyAlignment="1">
      <alignment horizontal="center" vertical="center"/>
    </xf>
    <xf numFmtId="180" fontId="11" fillId="9" borderId="47" xfId="3" applyNumberFormat="1" applyFont="1" applyFill="1" applyBorder="1" applyAlignment="1">
      <alignment horizontal="center" vertical="center"/>
    </xf>
    <xf numFmtId="0" fontId="11" fillId="7" borderId="58" xfId="0" applyFont="1" applyFill="1" applyBorder="1" applyAlignment="1">
      <alignment horizontal="center" vertical="center"/>
    </xf>
    <xf numFmtId="9" fontId="11" fillId="7" borderId="58" xfId="5" applyFont="1" applyFill="1" applyBorder="1" applyAlignment="1">
      <alignment horizontal="center" vertical="center"/>
    </xf>
    <xf numFmtId="176" fontId="11" fillId="7" borderId="58" xfId="3" applyNumberFormat="1" applyFont="1" applyFill="1" applyBorder="1">
      <alignment vertical="center"/>
    </xf>
    <xf numFmtId="180" fontId="11" fillId="7" borderId="58" xfId="5" applyNumberFormat="1" applyFont="1" applyFill="1" applyBorder="1">
      <alignment vertical="center"/>
    </xf>
    <xf numFmtId="9" fontId="11" fillId="7" borderId="59" xfId="5" applyFont="1" applyFill="1" applyBorder="1">
      <alignment vertical="center"/>
    </xf>
    <xf numFmtId="180" fontId="11" fillId="7" borderId="61" xfId="3" applyNumberFormat="1" applyFont="1" applyFill="1" applyBorder="1" applyAlignment="1">
      <alignment horizontal="center" vertical="center"/>
    </xf>
    <xf numFmtId="9" fontId="11" fillId="7" borderId="63" xfId="5" applyFont="1" applyFill="1" applyBorder="1">
      <alignment vertical="center"/>
    </xf>
    <xf numFmtId="176" fontId="11" fillId="7" borderId="62" xfId="3" applyNumberFormat="1" applyFont="1" applyFill="1" applyBorder="1">
      <alignment vertical="center"/>
    </xf>
    <xf numFmtId="180" fontId="11" fillId="7" borderId="62" xfId="5" applyNumberFormat="1" applyFont="1" applyFill="1" applyBorder="1">
      <alignment vertical="center"/>
    </xf>
    <xf numFmtId="180" fontId="11" fillId="7" borderId="64" xfId="3" applyNumberFormat="1" applyFont="1" applyFill="1" applyBorder="1" applyAlignment="1">
      <alignment horizontal="center" vertical="center"/>
    </xf>
    <xf numFmtId="176" fontId="11" fillId="7" borderId="65" xfId="3" applyNumberFormat="1" applyFont="1" applyFill="1" applyBorder="1">
      <alignment vertical="center"/>
    </xf>
    <xf numFmtId="180" fontId="11" fillId="7" borderId="40" xfId="5" applyNumberFormat="1" applyFont="1" applyFill="1" applyBorder="1">
      <alignment vertical="center"/>
    </xf>
    <xf numFmtId="180" fontId="11" fillId="2" borderId="67" xfId="3" applyNumberFormat="1" applyFont="1" applyFill="1" applyBorder="1">
      <alignment vertical="center"/>
    </xf>
    <xf numFmtId="180" fontId="11" fillId="2" borderId="68" xfId="3" applyNumberFormat="1" applyFont="1" applyFill="1" applyBorder="1">
      <alignment vertical="center"/>
    </xf>
    <xf numFmtId="176" fontId="11" fillId="9" borderId="51" xfId="3" applyNumberFormat="1" applyFont="1" applyFill="1" applyBorder="1">
      <alignment vertical="center"/>
    </xf>
    <xf numFmtId="176" fontId="11" fillId="9" borderId="52" xfId="3" applyNumberFormat="1" applyFont="1" applyFill="1" applyBorder="1">
      <alignment vertical="center"/>
    </xf>
    <xf numFmtId="176" fontId="11" fillId="9" borderId="53" xfId="3" applyNumberFormat="1" applyFont="1" applyFill="1" applyBorder="1">
      <alignment vertical="center"/>
    </xf>
    <xf numFmtId="176" fontId="11" fillId="9" borderId="54" xfId="3" applyNumberFormat="1" applyFont="1" applyFill="1" applyBorder="1">
      <alignment vertical="center"/>
    </xf>
    <xf numFmtId="180" fontId="11" fillId="0" borderId="53" xfId="3" applyNumberFormat="1" applyFont="1" applyBorder="1" applyAlignment="1">
      <alignment horizontal="center" vertical="center"/>
    </xf>
    <xf numFmtId="9" fontId="11" fillId="0" borderId="53" xfId="5" applyFont="1" applyBorder="1">
      <alignment vertical="center"/>
    </xf>
    <xf numFmtId="9" fontId="11" fillId="2" borderId="52" xfId="5" applyFont="1" applyFill="1" applyBorder="1">
      <alignment vertical="center"/>
    </xf>
    <xf numFmtId="180" fontId="11" fillId="2" borderId="52" xfId="3" applyNumberFormat="1" applyFont="1" applyFill="1" applyBorder="1" applyAlignment="1">
      <alignment horizontal="center" vertical="center"/>
    </xf>
    <xf numFmtId="181" fontId="11" fillId="0" borderId="35" xfId="3" applyNumberFormat="1" applyFont="1" applyBorder="1">
      <alignment vertical="center"/>
    </xf>
    <xf numFmtId="181" fontId="11" fillId="2" borderId="38" xfId="3" applyNumberFormat="1" applyFont="1" applyFill="1" applyBorder="1">
      <alignment vertical="center"/>
    </xf>
    <xf numFmtId="180" fontId="11" fillId="9" borderId="48" xfId="3" applyNumberFormat="1" applyFont="1" applyFill="1" applyBorder="1">
      <alignment vertical="center"/>
    </xf>
    <xf numFmtId="178" fontId="16" fillId="3" borderId="3" xfId="0" applyNumberFormat="1" applyFont="1" applyFill="1" applyBorder="1">
      <alignment vertical="center"/>
    </xf>
    <xf numFmtId="177" fontId="16" fillId="3" borderId="5" xfId="0" applyNumberFormat="1" applyFont="1" applyFill="1" applyBorder="1" applyAlignment="1">
      <alignment vertical="center" wrapText="1"/>
    </xf>
    <xf numFmtId="49" fontId="6" fillId="0" borderId="74" xfId="0" applyNumberFormat="1" applyFont="1" applyBorder="1" applyAlignment="1">
      <alignment horizontal="center" vertical="center"/>
    </xf>
    <xf numFmtId="49" fontId="6" fillId="0" borderId="75" xfId="0" applyNumberFormat="1" applyFont="1" applyBorder="1">
      <alignment vertical="center"/>
    </xf>
    <xf numFmtId="49" fontId="10" fillId="5" borderId="76" xfId="0" applyNumberFormat="1" applyFont="1" applyFill="1" applyBorder="1">
      <alignment vertical="center"/>
    </xf>
    <xf numFmtId="49" fontId="7" fillId="5" borderId="77" xfId="0" applyNumberFormat="1" applyFont="1" applyFill="1" applyBorder="1" applyAlignment="1">
      <alignment horizontal="left" vertical="center"/>
    </xf>
    <xf numFmtId="177" fontId="16" fillId="0" borderId="78" xfId="0" applyNumberFormat="1" applyFont="1" applyBorder="1" applyAlignment="1">
      <alignment horizontal="center" vertical="center" wrapText="1"/>
    </xf>
    <xf numFmtId="49" fontId="15" fillId="0" borderId="75" xfId="0" applyNumberFormat="1" applyFont="1" applyBorder="1">
      <alignment vertical="center"/>
    </xf>
    <xf numFmtId="178" fontId="16" fillId="3" borderId="81" xfId="0" applyNumberFormat="1" applyFont="1" applyFill="1" applyBorder="1">
      <alignment vertical="center"/>
    </xf>
    <xf numFmtId="49" fontId="15" fillId="3" borderId="77" xfId="0" applyNumberFormat="1" applyFont="1" applyFill="1" applyBorder="1">
      <alignment vertical="center"/>
    </xf>
    <xf numFmtId="49" fontId="13" fillId="6" borderId="24" xfId="0" applyNumberFormat="1" applyFont="1" applyFill="1" applyBorder="1" applyAlignment="1">
      <alignment horizontal="center" vertical="center"/>
    </xf>
    <xf numFmtId="49" fontId="6" fillId="3" borderId="69" xfId="0" applyNumberFormat="1" applyFont="1" applyFill="1" applyBorder="1" applyAlignment="1">
      <alignment vertical="center" wrapText="1"/>
    </xf>
    <xf numFmtId="49" fontId="6" fillId="3" borderId="86" xfId="0" applyNumberFormat="1" applyFont="1" applyFill="1" applyBorder="1" applyAlignment="1">
      <alignment vertical="top" wrapText="1"/>
    </xf>
    <xf numFmtId="49" fontId="6" fillId="3" borderId="88" xfId="0" applyNumberFormat="1" applyFont="1" applyFill="1" applyBorder="1" applyAlignment="1">
      <alignment vertical="top" wrapText="1"/>
    </xf>
    <xf numFmtId="49" fontId="6" fillId="3" borderId="43" xfId="0" applyNumberFormat="1" applyFont="1" applyFill="1" applyBorder="1" applyAlignment="1">
      <alignment horizontal="left" vertical="top" wrapText="1"/>
    </xf>
    <xf numFmtId="49" fontId="13" fillId="6" borderId="112" xfId="0" applyNumberFormat="1" applyFont="1" applyFill="1" applyBorder="1" applyAlignment="1">
      <alignment horizontal="center" vertical="center" wrapText="1"/>
    </xf>
    <xf numFmtId="49" fontId="13" fillId="6" borderId="113" xfId="0" applyNumberFormat="1" applyFont="1" applyFill="1" applyBorder="1" applyAlignment="1">
      <alignment horizontal="center" vertical="center" wrapText="1"/>
    </xf>
    <xf numFmtId="49" fontId="13" fillId="6" borderId="113" xfId="0" applyNumberFormat="1" applyFont="1" applyFill="1" applyBorder="1" applyAlignment="1">
      <alignment vertical="center"/>
    </xf>
    <xf numFmtId="0" fontId="18" fillId="10" borderId="0" xfId="0" applyFont="1" applyFill="1">
      <alignment vertical="center"/>
    </xf>
    <xf numFmtId="0" fontId="11" fillId="10" borderId="0" xfId="0" applyFont="1" applyFill="1">
      <alignment vertical="center"/>
    </xf>
    <xf numFmtId="181" fontId="18" fillId="10" borderId="0" xfId="0" applyNumberFormat="1" applyFont="1" applyFill="1">
      <alignment vertical="center"/>
    </xf>
    <xf numFmtId="181" fontId="11" fillId="10" borderId="0" xfId="0" applyNumberFormat="1" applyFont="1" applyFill="1">
      <alignment vertical="center"/>
    </xf>
    <xf numFmtId="0" fontId="11" fillId="10" borderId="25" xfId="0" applyFont="1" applyFill="1" applyBorder="1">
      <alignment vertical="center"/>
    </xf>
    <xf numFmtId="0" fontId="11" fillId="10" borderId="25" xfId="0" applyFont="1" applyFill="1" applyBorder="1" applyAlignment="1">
      <alignment horizontal="left" vertical="center"/>
    </xf>
    <xf numFmtId="0" fontId="12" fillId="0" borderId="0" xfId="0" applyFont="1" applyFill="1" applyAlignment="1">
      <alignment horizontal="left" vertical="center"/>
    </xf>
    <xf numFmtId="0" fontId="11" fillId="0" borderId="0" xfId="0" applyFont="1" applyFill="1">
      <alignment vertical="center"/>
    </xf>
    <xf numFmtId="181" fontId="18" fillId="0" borderId="0" xfId="0" applyNumberFormat="1" applyFont="1" applyFill="1">
      <alignment vertical="center"/>
    </xf>
    <xf numFmtId="0" fontId="18" fillId="0" borderId="0" xfId="0" applyFont="1" applyFill="1">
      <alignment vertical="center"/>
    </xf>
    <xf numFmtId="181" fontId="11" fillId="0" borderId="0" xfId="0" applyNumberFormat="1" applyFont="1" applyFill="1">
      <alignment vertical="center"/>
    </xf>
    <xf numFmtId="0" fontId="11" fillId="0" borderId="25" xfId="0" applyFont="1" applyFill="1" applyBorder="1">
      <alignment vertical="center"/>
    </xf>
    <xf numFmtId="0" fontId="11" fillId="0" borderId="25" xfId="0" applyFont="1" applyFill="1" applyBorder="1" applyAlignment="1">
      <alignment horizontal="left" vertical="center"/>
    </xf>
    <xf numFmtId="0" fontId="11" fillId="2" borderId="25" xfId="0" applyFont="1" applyFill="1" applyBorder="1">
      <alignment vertical="center"/>
    </xf>
    <xf numFmtId="0" fontId="11" fillId="2" borderId="25" xfId="0" applyFont="1" applyFill="1" applyBorder="1" applyAlignment="1">
      <alignment horizontal="left" vertical="center"/>
    </xf>
    <xf numFmtId="0" fontId="11" fillId="0" borderId="96" xfId="0" applyFont="1" applyFill="1" applyBorder="1">
      <alignment vertical="center"/>
    </xf>
    <xf numFmtId="0" fontId="11" fillId="2" borderId="96" xfId="0" applyFont="1" applyFill="1" applyBorder="1">
      <alignment vertical="center"/>
    </xf>
    <xf numFmtId="0" fontId="11" fillId="0" borderId="29" xfId="0" applyFont="1" applyFill="1" applyBorder="1">
      <alignment vertical="center"/>
    </xf>
    <xf numFmtId="0" fontId="11" fillId="0" borderId="44" xfId="0" applyFont="1" applyFill="1" applyBorder="1">
      <alignment vertical="center"/>
    </xf>
    <xf numFmtId="181" fontId="11" fillId="0" borderId="30" xfId="0" applyNumberFormat="1" applyFont="1" applyFill="1" applyBorder="1">
      <alignment vertical="center"/>
    </xf>
    <xf numFmtId="0" fontId="11" fillId="2" borderId="31" xfId="0" applyFont="1" applyFill="1" applyBorder="1">
      <alignment vertical="center"/>
    </xf>
    <xf numFmtId="181" fontId="11" fillId="2" borderId="32" xfId="0" applyNumberFormat="1" applyFont="1" applyFill="1" applyBorder="1">
      <alignment vertical="center"/>
    </xf>
    <xf numFmtId="0" fontId="11" fillId="0" borderId="31" xfId="0" applyFont="1" applyFill="1" applyBorder="1">
      <alignment vertical="center"/>
    </xf>
    <xf numFmtId="181" fontId="11" fillId="0" borderId="32" xfId="0" applyNumberFormat="1" applyFont="1" applyFill="1" applyBorder="1">
      <alignmen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55" xfId="0" applyFont="1" applyFill="1" applyBorder="1" applyAlignment="1">
      <alignment horizontal="left" vertical="center"/>
    </xf>
    <xf numFmtId="0" fontId="11" fillId="0" borderId="56" xfId="0" applyFont="1" applyFill="1" applyBorder="1" applyAlignment="1">
      <alignment horizontal="left" vertical="center"/>
    </xf>
    <xf numFmtId="0" fontId="11" fillId="0" borderId="57" xfId="0" applyFont="1" applyFill="1" applyBorder="1" applyAlignment="1">
      <alignment horizontal="left" vertical="center"/>
    </xf>
    <xf numFmtId="0" fontId="11" fillId="10" borderId="96" xfId="0" applyFont="1" applyFill="1" applyBorder="1">
      <alignment vertical="center"/>
    </xf>
    <xf numFmtId="0" fontId="11" fillId="10" borderId="29" xfId="0" applyFont="1" applyFill="1" applyBorder="1">
      <alignment vertical="center"/>
    </xf>
    <xf numFmtId="0" fontId="11" fillId="10" borderId="44" xfId="0" applyFont="1" applyFill="1" applyBorder="1">
      <alignment vertical="center"/>
    </xf>
    <xf numFmtId="181" fontId="11" fillId="10" borderId="30" xfId="0" applyNumberFormat="1" applyFont="1" applyFill="1" applyBorder="1">
      <alignment vertical="center"/>
    </xf>
    <xf numFmtId="0" fontId="11" fillId="10" borderId="31" xfId="0" applyFont="1" applyFill="1" applyBorder="1">
      <alignment vertical="center"/>
    </xf>
    <xf numFmtId="181" fontId="11" fillId="10" borderId="32" xfId="0" applyNumberFormat="1" applyFont="1" applyFill="1" applyBorder="1">
      <alignment vertical="center"/>
    </xf>
    <xf numFmtId="0" fontId="11" fillId="10" borderId="31" xfId="0" applyFont="1" applyFill="1" applyBorder="1" applyAlignment="1">
      <alignment horizontal="left" vertical="center"/>
    </xf>
    <xf numFmtId="0" fontId="11" fillId="10" borderId="32" xfId="0" applyFont="1" applyFill="1" applyBorder="1" applyAlignment="1">
      <alignment horizontal="left" vertical="center"/>
    </xf>
    <xf numFmtId="0" fontId="11" fillId="10" borderId="55" xfId="0" applyFont="1" applyFill="1" applyBorder="1" applyAlignment="1">
      <alignment horizontal="left" vertical="center"/>
    </xf>
    <xf numFmtId="0" fontId="11" fillId="10" borderId="56" xfId="0" applyFont="1" applyFill="1" applyBorder="1" applyAlignment="1">
      <alignment horizontal="left" vertical="center"/>
    </xf>
    <xf numFmtId="0" fontId="11" fillId="10" borderId="57" xfId="0" applyFont="1" applyFill="1" applyBorder="1" applyAlignment="1">
      <alignment horizontal="left" vertical="center"/>
    </xf>
    <xf numFmtId="49" fontId="21" fillId="11" borderId="81" xfId="0" applyNumberFormat="1" applyFont="1" applyFill="1" applyBorder="1" applyAlignment="1">
      <alignment horizontal="left" vertical="center"/>
    </xf>
    <xf numFmtId="49" fontId="22" fillId="11" borderId="3" xfId="0" applyNumberFormat="1" applyFont="1" applyFill="1" applyBorder="1" applyAlignment="1">
      <alignment horizontal="left" vertical="center"/>
    </xf>
    <xf numFmtId="49" fontId="22" fillId="11" borderId="82" xfId="0" applyNumberFormat="1" applyFont="1" applyFill="1" applyBorder="1" applyAlignment="1">
      <alignment horizontal="left" vertical="center"/>
    </xf>
    <xf numFmtId="49" fontId="22" fillId="11" borderId="15" xfId="0" applyNumberFormat="1" applyFont="1" applyFill="1" applyBorder="1" applyAlignment="1">
      <alignment horizontal="left" vertical="center"/>
    </xf>
    <xf numFmtId="49" fontId="13" fillId="6" borderId="129" xfId="0" applyNumberFormat="1" applyFont="1" applyFill="1" applyBorder="1" applyAlignment="1">
      <alignment vertical="center"/>
    </xf>
    <xf numFmtId="49" fontId="6" fillId="3" borderId="130" xfId="0" applyNumberFormat="1" applyFont="1" applyFill="1" applyBorder="1" applyAlignment="1">
      <alignment vertical="top" wrapText="1"/>
    </xf>
    <xf numFmtId="49" fontId="21" fillId="11" borderId="72" xfId="0" applyNumberFormat="1" applyFont="1" applyFill="1" applyBorder="1" applyAlignment="1">
      <alignment horizontal="left" vertical="center"/>
    </xf>
    <xf numFmtId="0" fontId="11" fillId="0" borderId="0" xfId="0" applyFont="1" applyAlignment="1">
      <alignment horizontal="right" vertical="center"/>
    </xf>
    <xf numFmtId="180" fontId="21" fillId="7" borderId="14" xfId="5" applyNumberFormat="1" applyFont="1" applyFill="1" applyBorder="1">
      <alignment vertical="center"/>
    </xf>
    <xf numFmtId="0" fontId="18" fillId="8" borderId="25" xfId="0" applyFont="1" applyFill="1" applyBorder="1">
      <alignment vertical="center"/>
    </xf>
    <xf numFmtId="0" fontId="18" fillId="8" borderId="27" xfId="0" applyFont="1" applyFill="1" applyBorder="1">
      <alignment vertical="center"/>
    </xf>
    <xf numFmtId="180" fontId="11" fillId="9" borderId="36" xfId="3" applyNumberFormat="1" applyFont="1" applyFill="1" applyBorder="1" applyAlignment="1">
      <alignment horizontal="center" vertical="center"/>
    </xf>
    <xf numFmtId="180" fontId="11" fillId="9" borderId="42" xfId="3" applyNumberFormat="1" applyFont="1" applyFill="1" applyBorder="1" applyAlignment="1">
      <alignment horizontal="center" vertical="center"/>
    </xf>
    <xf numFmtId="180" fontId="11" fillId="9" borderId="39" xfId="3" applyNumberFormat="1" applyFont="1" applyFill="1" applyBorder="1" applyAlignment="1">
      <alignment horizontal="center" vertical="center"/>
    </xf>
    <xf numFmtId="180" fontId="11" fillId="9" borderId="50" xfId="3" applyNumberFormat="1" applyFont="1" applyFill="1" applyBorder="1">
      <alignment vertical="center"/>
    </xf>
    <xf numFmtId="49" fontId="24" fillId="0" borderId="1" xfId="0" applyNumberFormat="1" applyFont="1" applyBorder="1" applyAlignment="1">
      <alignment horizontal="center" vertical="center"/>
    </xf>
    <xf numFmtId="49" fontId="24" fillId="0" borderId="75" xfId="0" applyNumberFormat="1" applyFont="1" applyBorder="1">
      <alignment vertical="center"/>
    </xf>
    <xf numFmtId="49" fontId="21" fillId="11" borderId="3" xfId="0" applyNumberFormat="1" applyFont="1" applyFill="1" applyBorder="1" applyAlignment="1">
      <alignment horizontal="left" vertical="center"/>
    </xf>
    <xf numFmtId="49" fontId="21" fillId="11" borderId="82" xfId="0" applyNumberFormat="1" applyFont="1" applyFill="1" applyBorder="1" applyAlignment="1">
      <alignment horizontal="left" vertical="center"/>
    </xf>
    <xf numFmtId="49" fontId="21" fillId="11" borderId="15" xfId="0" applyNumberFormat="1" applyFont="1" applyFill="1" applyBorder="1" applyAlignment="1">
      <alignment horizontal="left" vertical="center"/>
    </xf>
    <xf numFmtId="49" fontId="25" fillId="11" borderId="6" xfId="0" applyNumberFormat="1" applyFont="1" applyFill="1" applyBorder="1" applyAlignment="1">
      <alignment horizontal="left" vertical="center"/>
    </xf>
    <xf numFmtId="49" fontId="25" fillId="11" borderId="73" xfId="0" applyNumberFormat="1" applyFont="1" applyFill="1" applyBorder="1" applyAlignment="1">
      <alignment horizontal="left" vertical="center"/>
    </xf>
    <xf numFmtId="0" fontId="12" fillId="0" borderId="0" xfId="0" applyFont="1" applyAlignment="1">
      <alignment horizontal="center" vertical="center"/>
    </xf>
    <xf numFmtId="49" fontId="6" fillId="0" borderId="78"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3" borderId="75" xfId="0" applyNumberFormat="1" applyFont="1" applyFill="1" applyBorder="1" applyAlignment="1">
      <alignment vertical="top" wrapText="1"/>
    </xf>
    <xf numFmtId="49" fontId="6" fillId="3" borderId="77" xfId="0" applyNumberFormat="1" applyFont="1" applyFill="1" applyBorder="1" applyAlignment="1">
      <alignment vertical="top" wrapText="1"/>
    </xf>
    <xf numFmtId="49" fontId="13" fillId="6" borderId="22" xfId="0" applyNumberFormat="1" applyFont="1" applyFill="1" applyBorder="1" applyAlignment="1">
      <alignment horizontal="center" vertical="center"/>
    </xf>
    <xf numFmtId="49" fontId="13" fillId="6" borderId="24" xfId="0" applyNumberFormat="1" applyFont="1" applyFill="1" applyBorder="1" applyAlignment="1">
      <alignment horizontal="center" vertical="center"/>
    </xf>
    <xf numFmtId="49" fontId="9" fillId="4" borderId="121" xfId="0" applyNumberFormat="1" applyFont="1" applyFill="1" applyBorder="1" applyAlignment="1">
      <alignment horizontal="center" vertical="center"/>
    </xf>
    <xf numFmtId="49" fontId="9" fillId="4" borderId="93" xfId="0" applyNumberFormat="1" applyFont="1" applyFill="1" applyBorder="1" applyAlignment="1">
      <alignment horizontal="center" vertical="center"/>
    </xf>
    <xf numFmtId="49" fontId="9" fillId="4" borderId="122" xfId="0" applyNumberFormat="1" applyFont="1" applyFill="1" applyBorder="1" applyAlignment="1">
      <alignment horizontal="center" vertical="center"/>
    </xf>
    <xf numFmtId="49" fontId="9" fillId="4" borderId="9" xfId="0" applyNumberFormat="1" applyFont="1" applyFill="1" applyBorder="1" applyAlignment="1">
      <alignment horizontal="center" vertical="center"/>
    </xf>
    <xf numFmtId="49" fontId="9" fillId="4" borderId="10" xfId="0" applyNumberFormat="1" applyFont="1" applyFill="1" applyBorder="1" applyAlignment="1">
      <alignment horizontal="center" vertical="center"/>
    </xf>
    <xf numFmtId="49" fontId="6" fillId="0" borderId="123" xfId="0" applyNumberFormat="1" applyFont="1" applyBorder="1" applyAlignment="1">
      <alignment horizontal="left" vertical="center"/>
    </xf>
    <xf numFmtId="49" fontId="6" fillId="0" borderId="124" xfId="0" applyNumberFormat="1" applyFont="1" applyBorder="1" applyAlignment="1">
      <alignment horizontal="left" vertical="center"/>
    </xf>
    <xf numFmtId="49" fontId="6" fillId="0" borderId="125" xfId="0" applyNumberFormat="1" applyFont="1" applyBorder="1" applyAlignment="1">
      <alignment horizontal="left" vertical="center"/>
    </xf>
    <xf numFmtId="49" fontId="6" fillId="3" borderId="17" xfId="0" applyNumberFormat="1" applyFont="1" applyFill="1" applyBorder="1" applyAlignment="1">
      <alignment horizontal="left" vertical="center"/>
    </xf>
    <xf numFmtId="49" fontId="6" fillId="3" borderId="19" xfId="0" applyNumberFormat="1" applyFont="1" applyFill="1" applyBorder="1" applyAlignment="1">
      <alignment horizontal="left" vertical="center"/>
    </xf>
    <xf numFmtId="49" fontId="6" fillId="0" borderId="72" xfId="0" applyNumberFormat="1" applyFont="1" applyBorder="1" applyAlignment="1">
      <alignment horizontal="left" vertical="center" wrapText="1"/>
    </xf>
    <xf numFmtId="49" fontId="6" fillId="0" borderId="6" xfId="0" applyNumberFormat="1" applyFont="1" applyBorder="1" applyAlignment="1">
      <alignment horizontal="left" vertical="center"/>
    </xf>
    <xf numFmtId="49" fontId="6" fillId="0" borderId="73" xfId="0" applyNumberFormat="1" applyFont="1" applyBorder="1" applyAlignment="1">
      <alignment horizontal="left" vertical="center"/>
    </xf>
    <xf numFmtId="49" fontId="6" fillId="3" borderId="6" xfId="0" applyNumberFormat="1" applyFont="1" applyFill="1" applyBorder="1" applyAlignment="1">
      <alignment horizontal="left" vertical="center" wrapText="1"/>
    </xf>
    <xf numFmtId="49" fontId="6" fillId="3" borderId="12" xfId="0" applyNumberFormat="1" applyFont="1" applyFill="1" applyBorder="1" applyAlignment="1">
      <alignment horizontal="left" vertical="center" wrapText="1"/>
    </xf>
    <xf numFmtId="49" fontId="6" fillId="3" borderId="6" xfId="0" applyNumberFormat="1" applyFont="1" applyFill="1" applyBorder="1" applyAlignment="1">
      <alignment horizontal="left" vertical="top" wrapText="1"/>
    </xf>
    <xf numFmtId="49" fontId="6" fillId="3" borderId="12" xfId="0" applyNumberFormat="1" applyFont="1" applyFill="1" applyBorder="1" applyAlignment="1">
      <alignment horizontal="left" vertical="top" wrapText="1"/>
    </xf>
    <xf numFmtId="49" fontId="13" fillId="6" borderId="23" xfId="0" applyNumberFormat="1" applyFont="1" applyFill="1" applyBorder="1" applyAlignment="1">
      <alignment horizontal="center" vertical="center"/>
    </xf>
    <xf numFmtId="49" fontId="6" fillId="3" borderId="87" xfId="0" applyNumberFormat="1" applyFont="1" applyFill="1" applyBorder="1" applyAlignment="1">
      <alignment horizontal="left" vertical="top" wrapText="1"/>
    </xf>
    <xf numFmtId="49" fontId="10" fillId="5" borderId="79" xfId="0" applyNumberFormat="1" applyFont="1" applyFill="1" applyBorder="1" applyAlignment="1">
      <alignment horizontal="left" vertical="center"/>
    </xf>
    <xf numFmtId="49" fontId="10" fillId="5" borderId="21" xfId="0" applyNumberFormat="1" applyFont="1" applyFill="1" applyBorder="1" applyAlignment="1">
      <alignment horizontal="left" vertical="center"/>
    </xf>
    <xf numFmtId="49" fontId="10" fillId="5" borderId="80" xfId="0" applyNumberFormat="1" applyFont="1" applyFill="1" applyBorder="1" applyAlignment="1">
      <alignment horizontal="left" vertical="center"/>
    </xf>
    <xf numFmtId="49" fontId="13" fillId="6" borderId="11" xfId="0" applyNumberFormat="1" applyFont="1" applyFill="1" applyBorder="1" applyAlignment="1">
      <alignment horizontal="center" vertical="center" wrapText="1"/>
    </xf>
    <xf numFmtId="49" fontId="13" fillId="6" borderId="11" xfId="0" applyNumberFormat="1" applyFont="1" applyFill="1" applyBorder="1" applyAlignment="1">
      <alignment horizontal="center" vertical="center"/>
    </xf>
    <xf numFmtId="49" fontId="24" fillId="5" borderId="76" xfId="0" applyNumberFormat="1" applyFont="1" applyFill="1" applyBorder="1" applyAlignment="1">
      <alignment horizontal="left" vertical="center"/>
    </xf>
    <xf numFmtId="49" fontId="6" fillId="5" borderId="2" xfId="0" applyNumberFormat="1" applyFont="1" applyFill="1" applyBorder="1" applyAlignment="1">
      <alignment horizontal="left" vertical="center"/>
    </xf>
    <xf numFmtId="49" fontId="6" fillId="5" borderId="77" xfId="0" applyNumberFormat="1" applyFont="1" applyFill="1" applyBorder="1" applyAlignment="1">
      <alignment horizontal="left" vertical="center"/>
    </xf>
    <xf numFmtId="49" fontId="6" fillId="0" borderId="72" xfId="0" applyNumberFormat="1" applyFont="1" applyBorder="1" applyAlignment="1">
      <alignment horizontal="left" vertical="top" wrapText="1"/>
    </xf>
    <xf numFmtId="49" fontId="6" fillId="0" borderId="6" xfId="0" applyNumberFormat="1" applyFont="1" applyBorder="1" applyAlignment="1">
      <alignment horizontal="left" vertical="top" wrapText="1"/>
    </xf>
    <xf numFmtId="49" fontId="6" fillId="0" borderId="73" xfId="0" applyNumberFormat="1" applyFont="1" applyBorder="1" applyAlignment="1">
      <alignment horizontal="left" vertical="top" wrapText="1"/>
    </xf>
    <xf numFmtId="49" fontId="6" fillId="0" borderId="126" xfId="0" applyNumberFormat="1" applyFont="1" applyBorder="1" applyAlignment="1">
      <alignment horizontal="left" vertical="top" wrapText="1"/>
    </xf>
    <xf numFmtId="49" fontId="6" fillId="0" borderId="127" xfId="0" applyNumberFormat="1" applyFont="1" applyBorder="1" applyAlignment="1">
      <alignment horizontal="left" vertical="top" wrapText="1"/>
    </xf>
    <xf numFmtId="49" fontId="6" fillId="0" borderId="128" xfId="0" applyNumberFormat="1" applyFont="1" applyBorder="1" applyAlignment="1">
      <alignment horizontal="left" vertical="top" wrapText="1"/>
    </xf>
    <xf numFmtId="49" fontId="6" fillId="3" borderId="131" xfId="0" applyNumberFormat="1" applyFont="1" applyFill="1" applyBorder="1" applyAlignment="1">
      <alignment horizontal="left" vertical="top" wrapText="1"/>
    </xf>
    <xf numFmtId="49" fontId="6" fillId="3" borderId="132" xfId="0" applyNumberFormat="1" applyFont="1" applyFill="1" applyBorder="1" applyAlignment="1">
      <alignment horizontal="left" vertical="top" wrapText="1"/>
    </xf>
    <xf numFmtId="49" fontId="6" fillId="3" borderId="133" xfId="0" applyNumberFormat="1" applyFont="1" applyFill="1" applyBorder="1" applyAlignment="1">
      <alignment horizontal="left" vertical="top" wrapText="1"/>
    </xf>
    <xf numFmtId="49" fontId="10" fillId="5" borderId="70" xfId="0" applyNumberFormat="1" applyFont="1" applyFill="1" applyBorder="1" applyAlignment="1">
      <alignment horizontal="left" vertical="center"/>
    </xf>
    <xf numFmtId="49" fontId="10" fillId="5" borderId="33" xfId="0" applyNumberFormat="1" applyFont="1" applyFill="1" applyBorder="1" applyAlignment="1">
      <alignment horizontal="left" vertical="center"/>
    </xf>
    <xf numFmtId="49" fontId="24" fillId="0" borderId="72" xfId="0" applyNumberFormat="1" applyFont="1" applyBorder="1" applyAlignment="1">
      <alignment horizontal="left" vertical="top" wrapText="1"/>
    </xf>
    <xf numFmtId="49" fontId="24" fillId="0" borderId="6" xfId="0" applyNumberFormat="1" applyFont="1" applyBorder="1" applyAlignment="1">
      <alignment horizontal="left" vertical="top" wrapText="1"/>
    </xf>
    <xf numFmtId="49" fontId="24" fillId="0" borderId="73" xfId="0" applyNumberFormat="1" applyFont="1" applyBorder="1" applyAlignment="1">
      <alignment horizontal="left" vertical="top" wrapText="1"/>
    </xf>
    <xf numFmtId="0" fontId="18" fillId="0" borderId="0" xfId="0" applyFont="1" applyFill="1" applyAlignment="1">
      <alignment horizontal="left" vertical="center"/>
    </xf>
    <xf numFmtId="0" fontId="11" fillId="0" borderId="0" xfId="0" applyFont="1" applyFill="1" applyAlignment="1">
      <alignment horizontal="left" vertical="center"/>
    </xf>
    <xf numFmtId="0" fontId="11" fillId="4" borderId="116" xfId="0" applyFont="1" applyFill="1" applyBorder="1" applyAlignment="1">
      <alignment horizontal="center" vertical="center"/>
    </xf>
    <xf numFmtId="0" fontId="11" fillId="4" borderId="117" xfId="0" applyFont="1" applyFill="1" applyBorder="1" applyAlignment="1">
      <alignment horizontal="center" vertical="center"/>
    </xf>
    <xf numFmtId="0" fontId="11" fillId="4" borderId="118" xfId="0" applyFont="1" applyFill="1" applyBorder="1" applyAlignment="1">
      <alignment horizontal="center" vertical="center"/>
    </xf>
    <xf numFmtId="0" fontId="11" fillId="4" borderId="96" xfId="0" applyFont="1" applyFill="1" applyBorder="1" applyAlignment="1">
      <alignment horizontal="center" vertical="center"/>
    </xf>
    <xf numFmtId="0" fontId="11" fillId="4" borderId="97" xfId="0" applyFont="1" applyFill="1" applyBorder="1" applyAlignment="1">
      <alignment horizontal="center" vertical="center"/>
    </xf>
    <xf numFmtId="0" fontId="11" fillId="4" borderId="28" xfId="0" applyFont="1" applyFill="1" applyBorder="1" applyAlignment="1">
      <alignment horizontal="center" vertical="center"/>
    </xf>
    <xf numFmtId="0" fontId="11" fillId="3" borderId="119" xfId="0" applyFont="1" applyFill="1" applyBorder="1" applyAlignment="1">
      <alignment horizontal="left" vertical="top" wrapText="1"/>
    </xf>
    <xf numFmtId="0" fontId="11" fillId="3" borderId="93" xfId="0" applyFont="1" applyFill="1" applyBorder="1" applyAlignment="1">
      <alignment horizontal="left" vertical="top" wrapText="1"/>
    </xf>
    <xf numFmtId="0" fontId="11" fillId="3" borderId="95" xfId="0" applyFont="1" applyFill="1" applyBorder="1" applyAlignment="1">
      <alignment horizontal="left" vertical="top" wrapText="1"/>
    </xf>
    <xf numFmtId="0" fontId="11" fillId="3" borderId="92" xfId="0" applyFont="1" applyFill="1" applyBorder="1" applyAlignment="1">
      <alignment horizontal="left" vertical="top" wrapText="1"/>
    </xf>
    <xf numFmtId="0" fontId="11" fillId="3" borderId="0" xfId="0" applyFont="1" applyFill="1" applyBorder="1" applyAlignment="1">
      <alignment horizontal="left" vertical="top" wrapText="1"/>
    </xf>
    <xf numFmtId="0" fontId="11" fillId="3" borderId="71" xfId="0" applyFont="1" applyFill="1" applyBorder="1" applyAlignment="1">
      <alignment horizontal="left" vertical="top" wrapText="1"/>
    </xf>
    <xf numFmtId="0" fontId="11" fillId="3" borderId="120" xfId="0" applyFont="1" applyFill="1" applyBorder="1" applyAlignment="1">
      <alignment horizontal="left" vertical="top" wrapText="1"/>
    </xf>
    <xf numFmtId="0" fontId="11" fillId="3" borderId="114" xfId="0" applyFont="1" applyFill="1" applyBorder="1" applyAlignment="1">
      <alignment horizontal="left" vertical="top" wrapText="1"/>
    </xf>
    <xf numFmtId="0" fontId="11" fillId="3" borderId="115" xfId="0" applyFont="1" applyFill="1" applyBorder="1" applyAlignment="1">
      <alignment horizontal="left" vertical="top" wrapText="1"/>
    </xf>
    <xf numFmtId="0" fontId="11" fillId="0" borderId="89" xfId="0" applyFont="1" applyBorder="1" applyAlignment="1">
      <alignment horizontal="left" vertical="top" wrapText="1"/>
    </xf>
    <xf numFmtId="0" fontId="11" fillId="0" borderId="90" xfId="0" applyFont="1" applyBorder="1" applyAlignment="1">
      <alignment horizontal="left" vertical="top" wrapText="1"/>
    </xf>
    <xf numFmtId="0" fontId="11" fillId="0" borderId="91" xfId="0" applyFont="1" applyBorder="1" applyAlignment="1">
      <alignment horizontal="left" vertical="top" wrapText="1"/>
    </xf>
    <xf numFmtId="0" fontId="11" fillId="0" borderId="92" xfId="0" applyFont="1" applyBorder="1" applyAlignment="1">
      <alignment horizontal="left" vertical="top" wrapText="1"/>
    </xf>
    <xf numFmtId="0" fontId="11" fillId="0" borderId="0" xfId="0" applyFont="1" applyBorder="1" applyAlignment="1">
      <alignment horizontal="left" vertical="top" wrapText="1"/>
    </xf>
    <xf numFmtId="0" fontId="11" fillId="0" borderId="43" xfId="0" applyFont="1" applyBorder="1" applyAlignment="1">
      <alignment horizontal="left" vertical="top" wrapText="1"/>
    </xf>
    <xf numFmtId="0" fontId="11" fillId="0" borderId="83" xfId="0" applyFont="1" applyBorder="1" applyAlignment="1">
      <alignment horizontal="left" vertical="top" wrapText="1"/>
    </xf>
    <xf numFmtId="0" fontId="11" fillId="0" borderId="84" xfId="0" applyFont="1" applyBorder="1" applyAlignment="1">
      <alignment horizontal="left" vertical="top" wrapText="1"/>
    </xf>
    <xf numFmtId="0" fontId="11" fillId="0" borderId="85" xfId="0" applyFont="1" applyBorder="1" applyAlignment="1">
      <alignment horizontal="left" vertical="top" wrapText="1"/>
    </xf>
    <xf numFmtId="0" fontId="20" fillId="0" borderId="43" xfId="0" applyFont="1" applyBorder="1" applyAlignment="1">
      <alignment horizontal="center" vertical="center"/>
    </xf>
    <xf numFmtId="180" fontId="11" fillId="9" borderId="31" xfId="3" applyNumberFormat="1" applyFont="1" applyFill="1" applyBorder="1" applyAlignment="1">
      <alignment horizontal="right" vertical="center"/>
    </xf>
    <xf numFmtId="180" fontId="11" fillId="9" borderId="25" xfId="3" applyNumberFormat="1" applyFont="1" applyFill="1" applyBorder="1" applyAlignment="1">
      <alignment horizontal="left" vertical="center" wrapText="1"/>
    </xf>
    <xf numFmtId="180" fontId="11" fillId="9" borderId="55" xfId="3" applyNumberFormat="1" applyFont="1" applyFill="1" applyBorder="1" applyAlignment="1">
      <alignment horizontal="right" vertical="center"/>
    </xf>
    <xf numFmtId="180" fontId="11" fillId="9" borderId="56" xfId="3" applyNumberFormat="1" applyFont="1" applyFill="1" applyBorder="1" applyAlignment="1">
      <alignment horizontal="left" vertical="center" wrapText="1"/>
    </xf>
    <xf numFmtId="0" fontId="11" fillId="0" borderId="29" xfId="0" applyFont="1" applyBorder="1" applyAlignment="1">
      <alignment horizontal="left" vertical="top" wrapText="1"/>
    </xf>
    <xf numFmtId="0" fontId="11" fillId="0" borderId="44" xfId="0" applyFont="1" applyBorder="1" applyAlignment="1">
      <alignment horizontal="left" vertical="top" wrapText="1"/>
    </xf>
    <xf numFmtId="0" fontId="11" fillId="0" borderId="30" xfId="0" applyFont="1" applyBorder="1" applyAlignment="1">
      <alignment horizontal="left" vertical="top" wrapText="1"/>
    </xf>
    <xf numFmtId="0" fontId="11" fillId="0" borderId="31" xfId="0" applyFont="1" applyBorder="1" applyAlignment="1">
      <alignment horizontal="left" vertical="top" wrapText="1"/>
    </xf>
    <xf numFmtId="0" fontId="11" fillId="0" borderId="25" xfId="0" applyFont="1" applyBorder="1" applyAlignment="1">
      <alignment horizontal="left" vertical="top" wrapText="1"/>
    </xf>
    <xf numFmtId="0" fontId="11" fillId="0" borderId="32" xfId="0" applyFont="1" applyBorder="1" applyAlignment="1">
      <alignment horizontal="left" vertical="top" wrapText="1"/>
    </xf>
    <xf numFmtId="0" fontId="11" fillId="0" borderId="55" xfId="0" applyFont="1" applyBorder="1" applyAlignment="1">
      <alignment horizontal="left" vertical="top" wrapText="1"/>
    </xf>
    <xf numFmtId="0" fontId="11" fillId="0" borderId="56" xfId="0" applyFont="1" applyBorder="1" applyAlignment="1">
      <alignment horizontal="left" vertical="top" wrapText="1"/>
    </xf>
    <xf numFmtId="0" fontId="11" fillId="0" borderId="57" xfId="0" applyFont="1" applyBorder="1" applyAlignment="1">
      <alignment horizontal="left" vertical="top" wrapText="1"/>
    </xf>
    <xf numFmtId="0" fontId="11" fillId="3" borderId="28" xfId="0" applyFont="1" applyFill="1" applyBorder="1" applyAlignment="1">
      <alignment horizontal="left" vertical="top" wrapText="1"/>
    </xf>
    <xf numFmtId="0" fontId="11" fillId="3" borderId="25" xfId="0" applyFont="1" applyFill="1" applyBorder="1" applyAlignment="1">
      <alignment horizontal="left" vertical="top" wrapText="1"/>
    </xf>
    <xf numFmtId="180" fontId="11" fillId="9" borderId="49" xfId="3" applyNumberFormat="1" applyFont="1" applyFill="1" applyBorder="1" applyAlignment="1">
      <alignment horizontal="right" vertical="center"/>
    </xf>
    <xf numFmtId="180" fontId="11" fillId="9" borderId="50" xfId="3" applyNumberFormat="1" applyFont="1" applyFill="1" applyBorder="1" applyAlignment="1">
      <alignment horizontal="right" vertical="center"/>
    </xf>
    <xf numFmtId="0" fontId="0" fillId="0" borderId="50" xfId="0" applyFont="1" applyBorder="1" applyAlignment="1">
      <alignment horizontal="right" vertical="center"/>
    </xf>
    <xf numFmtId="180" fontId="11" fillId="9" borderId="27" xfId="3" applyNumberFormat="1" applyFont="1" applyFill="1" applyBorder="1" applyAlignment="1">
      <alignment horizontal="left" vertical="center" wrapText="1"/>
    </xf>
    <xf numFmtId="180" fontId="11" fillId="9" borderId="26" xfId="3" applyNumberFormat="1" applyFont="1" applyFill="1" applyBorder="1" applyAlignment="1">
      <alignment horizontal="left" vertical="center" wrapText="1"/>
    </xf>
    <xf numFmtId="0" fontId="20" fillId="0" borderId="0" xfId="0" applyFont="1" applyAlignment="1">
      <alignment horizontal="center" vertical="center"/>
    </xf>
    <xf numFmtId="180" fontId="11" fillId="9" borderId="29" xfId="3" applyNumberFormat="1" applyFont="1" applyFill="1" applyBorder="1" applyAlignment="1">
      <alignment horizontal="right" vertical="center"/>
    </xf>
    <xf numFmtId="180" fontId="11" fillId="9" borderId="44" xfId="3" applyNumberFormat="1" applyFont="1" applyFill="1" applyBorder="1" applyAlignment="1">
      <alignment horizontal="left" vertical="center" wrapText="1"/>
    </xf>
    <xf numFmtId="0" fontId="11" fillId="4" borderId="27"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25"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26" xfId="0" applyFont="1" applyFill="1" applyBorder="1" applyAlignment="1">
      <alignment horizontal="center" vertical="center"/>
    </xf>
    <xf numFmtId="0" fontId="11" fillId="7" borderId="60" xfId="0" applyFont="1" applyFill="1" applyBorder="1" applyAlignment="1">
      <alignment horizontal="center" vertical="center"/>
    </xf>
    <xf numFmtId="0" fontId="11" fillId="7" borderId="66" xfId="0" applyFont="1" applyFill="1" applyBorder="1" applyAlignment="1">
      <alignment horizontal="center" vertical="center"/>
    </xf>
    <xf numFmtId="180" fontId="11" fillId="0" borderId="31" xfId="3" applyNumberFormat="1" applyFont="1" applyBorder="1" applyAlignment="1">
      <alignment horizontal="right" vertical="center"/>
    </xf>
    <xf numFmtId="180" fontId="11" fillId="0" borderId="25" xfId="3" applyNumberFormat="1" applyFont="1" applyBorder="1" applyAlignment="1">
      <alignment horizontal="left" vertical="center" wrapText="1"/>
    </xf>
    <xf numFmtId="180" fontId="11" fillId="2" borderId="31" xfId="3" applyNumberFormat="1" applyFont="1" applyFill="1" applyBorder="1" applyAlignment="1">
      <alignment horizontal="right" vertical="center"/>
    </xf>
    <xf numFmtId="180" fontId="11" fillId="2" borderId="55" xfId="3" applyNumberFormat="1" applyFont="1" applyFill="1" applyBorder="1" applyAlignment="1">
      <alignment horizontal="right" vertical="center"/>
    </xf>
    <xf numFmtId="180" fontId="11" fillId="2" borderId="25" xfId="3" applyNumberFormat="1" applyFont="1" applyFill="1" applyBorder="1" applyAlignment="1">
      <alignment horizontal="left" vertical="center" wrapText="1"/>
    </xf>
    <xf numFmtId="180" fontId="11" fillId="2" borderId="56" xfId="3" applyNumberFormat="1" applyFont="1" applyFill="1" applyBorder="1" applyAlignment="1">
      <alignment horizontal="left" vertical="center" wrapText="1"/>
    </xf>
    <xf numFmtId="180" fontId="11" fillId="0" borderId="29" xfId="3" applyNumberFormat="1" applyFont="1" applyBorder="1" applyAlignment="1">
      <alignment horizontal="right" vertical="center"/>
    </xf>
    <xf numFmtId="180" fontId="11" fillId="0" borderId="44" xfId="3" applyNumberFormat="1" applyFont="1" applyBorder="1" applyAlignment="1">
      <alignment horizontal="left" vertical="center" wrapText="1"/>
    </xf>
    <xf numFmtId="0" fontId="18" fillId="10" borderId="0" xfId="0" applyFont="1" applyFill="1" applyAlignment="1">
      <alignment horizontal="left" vertical="center"/>
    </xf>
    <xf numFmtId="0" fontId="11" fillId="10" borderId="0" xfId="0" applyFont="1" applyFill="1" applyAlignment="1">
      <alignment horizontal="left" vertical="center"/>
    </xf>
    <xf numFmtId="0" fontId="11" fillId="3" borderId="106" xfId="0" applyFont="1" applyFill="1" applyBorder="1" applyAlignment="1">
      <alignment horizontal="left" vertical="top" wrapText="1"/>
    </xf>
    <xf numFmtId="0" fontId="11" fillId="3" borderId="104" xfId="0" applyFont="1" applyFill="1" applyBorder="1" applyAlignment="1">
      <alignment horizontal="left" vertical="top" wrapText="1"/>
    </xf>
    <xf numFmtId="0" fontId="11" fillId="3" borderId="110" xfId="0" applyFont="1" applyFill="1" applyBorder="1" applyAlignment="1">
      <alignment horizontal="left" vertical="top" wrapText="1"/>
    </xf>
    <xf numFmtId="0" fontId="11" fillId="3" borderId="111" xfId="0" applyFont="1" applyFill="1" applyBorder="1" applyAlignment="1">
      <alignment horizontal="left" vertical="top" wrapText="1"/>
    </xf>
    <xf numFmtId="0" fontId="11" fillId="0" borderId="103" xfId="0" applyFont="1" applyBorder="1" applyAlignment="1">
      <alignment horizontal="left" vertical="top" wrapText="1"/>
    </xf>
    <xf numFmtId="0" fontId="11" fillId="0" borderId="104" xfId="0" applyFont="1" applyBorder="1" applyAlignment="1">
      <alignment horizontal="left" vertical="top" wrapText="1"/>
    </xf>
    <xf numFmtId="0" fontId="11" fillId="0" borderId="105" xfId="0" applyFont="1" applyBorder="1" applyAlignment="1">
      <alignment horizontal="left" vertical="top" wrapText="1"/>
    </xf>
    <xf numFmtId="0" fontId="11" fillId="0" borderId="107" xfId="0" applyFont="1" applyBorder="1" applyAlignment="1">
      <alignment horizontal="left" vertical="top" wrapText="1"/>
    </xf>
    <xf numFmtId="0" fontId="11" fillId="0" borderId="108" xfId="0" applyFont="1" applyBorder="1" applyAlignment="1">
      <alignment horizontal="left" vertical="top" wrapText="1"/>
    </xf>
    <xf numFmtId="0" fontId="11" fillId="0" borderId="109" xfId="0" applyFont="1" applyBorder="1" applyAlignment="1">
      <alignment horizontal="left" vertical="top" wrapText="1"/>
    </xf>
    <xf numFmtId="0" fontId="11" fillId="4" borderId="94" xfId="0" applyFont="1" applyFill="1" applyBorder="1" applyAlignment="1">
      <alignment horizontal="center" vertical="center"/>
    </xf>
    <xf numFmtId="0" fontId="11" fillId="4" borderId="93" xfId="0" applyFont="1" applyFill="1" applyBorder="1" applyAlignment="1">
      <alignment horizontal="center" vertical="center"/>
    </xf>
    <xf numFmtId="0" fontId="11" fillId="4" borderId="95" xfId="0" applyFont="1" applyFill="1" applyBorder="1" applyAlignment="1">
      <alignment horizontal="center" vertical="center"/>
    </xf>
    <xf numFmtId="0" fontId="11" fillId="3" borderId="101" xfId="0" applyFont="1" applyFill="1" applyBorder="1" applyAlignment="1">
      <alignment horizontal="left" vertical="top" wrapText="1"/>
    </xf>
    <xf numFmtId="0" fontId="11" fillId="3" borderId="102" xfId="0" applyFont="1" applyFill="1" applyBorder="1" applyAlignment="1">
      <alignment horizontal="left" vertical="top" wrapText="1"/>
    </xf>
    <xf numFmtId="0" fontId="11" fillId="0" borderId="98" xfId="0" applyFont="1" applyBorder="1" applyAlignment="1">
      <alignment horizontal="left" vertical="top" wrapText="1"/>
    </xf>
    <xf numFmtId="0" fontId="11" fillId="0" borderId="99" xfId="0" applyFont="1" applyBorder="1" applyAlignment="1">
      <alignment horizontal="left" vertical="top"/>
    </xf>
    <xf numFmtId="0" fontId="11" fillId="0" borderId="100" xfId="0" applyFont="1" applyBorder="1" applyAlignment="1">
      <alignment horizontal="left" vertical="top"/>
    </xf>
    <xf numFmtId="0" fontId="11" fillId="0" borderId="103" xfId="0" applyFont="1" applyBorder="1" applyAlignment="1">
      <alignment horizontal="left" vertical="top"/>
    </xf>
    <xf numFmtId="0" fontId="11" fillId="0" borderId="104" xfId="0" applyFont="1" applyBorder="1" applyAlignment="1">
      <alignment horizontal="left" vertical="top"/>
    </xf>
    <xf numFmtId="0" fontId="11" fillId="0" borderId="105" xfId="0" applyFont="1" applyBorder="1" applyAlignment="1">
      <alignment horizontal="left" vertical="top"/>
    </xf>
  </cellXfs>
  <cellStyles count="12">
    <cellStyle name="パーセント" xfId="5" builtinId="5"/>
    <cellStyle name="桁区切り" xfId="4" builtinId="6"/>
    <cellStyle name="桁区切り 2" xfId="3"/>
    <cellStyle name="標準" xfId="0" builtinId="0"/>
    <cellStyle name="標準 2" xfId="1"/>
    <cellStyle name="標準 2 2" xfId="6"/>
    <cellStyle name="標準 2 3" xfId="9"/>
    <cellStyle name="標準 2 4" xfId="10"/>
    <cellStyle name="標準 3" xfId="2"/>
    <cellStyle name="標準 3 2" xfId="8"/>
    <cellStyle name="標準 3 3" xfId="11"/>
    <cellStyle name="標準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6"/>
  <sheetViews>
    <sheetView tabSelected="1" view="pageBreakPreview" zoomScale="55" zoomScaleNormal="70" zoomScaleSheetLayoutView="55" workbookViewId="0">
      <selection activeCell="G2" sqref="G2"/>
    </sheetView>
  </sheetViews>
  <sheetFormatPr defaultColWidth="8.796875" defaultRowHeight="20.25" customHeight="1"/>
  <cols>
    <col min="1" max="1" width="2.3984375" style="7" customWidth="1"/>
    <col min="2" max="2" width="16.69921875" style="7" bestFit="1" customWidth="1"/>
    <col min="3" max="3" width="63" style="8" customWidth="1"/>
    <col min="4" max="4" width="6.19921875" style="7" customWidth="1"/>
    <col min="5" max="5" width="61.59765625" style="7" customWidth="1"/>
    <col min="6" max="6" width="6.19921875" style="7" customWidth="1"/>
    <col min="7" max="7" width="61.59765625" style="7" customWidth="1"/>
    <col min="8" max="8" width="6.19921875" style="7" customWidth="1"/>
    <col min="9" max="9" width="55.8984375" style="7" customWidth="1"/>
    <col min="10" max="10" width="6.19921875" style="7" customWidth="1"/>
    <col min="11" max="11" width="55.8984375" style="7" customWidth="1"/>
    <col min="12" max="12" width="2.3984375" style="7" customWidth="1"/>
    <col min="13" max="16384" width="8.796875" style="7"/>
  </cols>
  <sheetData>
    <row r="1" spans="2:11" ht="20.25" customHeight="1">
      <c r="G1" s="148"/>
    </row>
    <row r="2" spans="2:11" ht="11.25" customHeight="1">
      <c r="G2" s="148" t="s">
        <v>174</v>
      </c>
    </row>
    <row r="3" spans="2:11" ht="25.5" customHeight="1">
      <c r="B3" s="163" t="s">
        <v>173</v>
      </c>
      <c r="C3" s="163"/>
      <c r="D3" s="163"/>
      <c r="E3" s="163"/>
      <c r="F3" s="163"/>
      <c r="G3" s="163"/>
    </row>
    <row r="4" spans="2:11" ht="8.25" customHeight="1"/>
    <row r="5" spans="2:11" s="1" customFormat="1" ht="29.25" customHeight="1" thickBot="1">
      <c r="B5" s="12" t="s">
        <v>1</v>
      </c>
      <c r="C5" s="13" t="s">
        <v>11</v>
      </c>
      <c r="D5" s="170" t="s">
        <v>12</v>
      </c>
      <c r="E5" s="171"/>
      <c r="F5" s="171"/>
      <c r="G5" s="172"/>
      <c r="H5" s="173" t="s">
        <v>8</v>
      </c>
      <c r="I5" s="173"/>
      <c r="J5" s="173"/>
      <c r="K5" s="174"/>
    </row>
    <row r="6" spans="2:11" s="1" customFormat="1" ht="20.25" customHeight="1" thickTop="1">
      <c r="B6" s="14" t="s">
        <v>2</v>
      </c>
      <c r="C6" s="10"/>
      <c r="D6" s="175"/>
      <c r="E6" s="176"/>
      <c r="F6" s="176"/>
      <c r="G6" s="177"/>
      <c r="H6" s="178" t="s">
        <v>9</v>
      </c>
      <c r="I6" s="178"/>
      <c r="J6" s="178"/>
      <c r="K6" s="179"/>
    </row>
    <row r="7" spans="2:11" s="1" customFormat="1" ht="20.25" customHeight="1">
      <c r="B7" s="91" t="s">
        <v>116</v>
      </c>
      <c r="C7" s="92"/>
      <c r="D7" s="180"/>
      <c r="E7" s="181"/>
      <c r="F7" s="181"/>
      <c r="G7" s="182"/>
      <c r="H7" s="183" t="s">
        <v>115</v>
      </c>
      <c r="I7" s="183"/>
      <c r="J7" s="183"/>
      <c r="K7" s="184"/>
    </row>
    <row r="8" spans="2:11" s="1" customFormat="1" ht="45" customHeight="1">
      <c r="B8" s="168" t="s">
        <v>3</v>
      </c>
      <c r="C8" s="166" t="s">
        <v>160</v>
      </c>
      <c r="D8" s="164" t="s">
        <v>158</v>
      </c>
      <c r="E8" s="165"/>
      <c r="F8" s="2" t="s">
        <v>7</v>
      </c>
      <c r="G8" s="84" t="s">
        <v>159</v>
      </c>
      <c r="H8" s="164" t="s">
        <v>158</v>
      </c>
      <c r="I8" s="165"/>
      <c r="J8" s="2" t="s">
        <v>7</v>
      </c>
      <c r="K8" s="84" t="s">
        <v>159</v>
      </c>
    </row>
    <row r="9" spans="2:11" s="1" customFormat="1" ht="21.75" hidden="1" customHeight="1">
      <c r="B9" s="169"/>
      <c r="C9" s="167"/>
      <c r="D9" s="85" t="s">
        <v>124</v>
      </c>
      <c r="E9" s="3"/>
      <c r="F9" s="4" t="s">
        <v>7</v>
      </c>
      <c r="G9" s="86" t="s">
        <v>125</v>
      </c>
      <c r="H9" s="15" t="s">
        <v>124</v>
      </c>
      <c r="I9" s="5"/>
      <c r="J9" s="6" t="s">
        <v>10</v>
      </c>
      <c r="K9" s="16" t="s">
        <v>125</v>
      </c>
    </row>
    <row r="10" spans="2:11" s="1" customFormat="1" ht="33" customHeight="1">
      <c r="B10" s="168" t="s">
        <v>0</v>
      </c>
      <c r="C10" s="188" t="s">
        <v>154</v>
      </c>
      <c r="D10" s="87"/>
      <c r="E10" s="20"/>
      <c r="F10" s="19" t="s">
        <v>14</v>
      </c>
      <c r="G10" s="88"/>
      <c r="H10" s="82"/>
      <c r="I10" s="26">
        <v>1500000</v>
      </c>
      <c r="J10" s="27" t="s">
        <v>14</v>
      </c>
      <c r="K10" s="28"/>
    </row>
    <row r="11" spans="2:11" s="1" customFormat="1" ht="17.25" customHeight="1">
      <c r="B11" s="187"/>
      <c r="C11" s="188"/>
      <c r="D11" s="189" t="s">
        <v>13</v>
      </c>
      <c r="E11" s="190"/>
      <c r="F11" s="190"/>
      <c r="G11" s="191"/>
      <c r="H11" s="206" t="s">
        <v>13</v>
      </c>
      <c r="I11" s="190"/>
      <c r="J11" s="190"/>
      <c r="K11" s="207"/>
    </row>
    <row r="12" spans="2:11" s="1" customFormat="1" ht="33" customHeight="1">
      <c r="B12" s="187"/>
      <c r="C12" s="188"/>
      <c r="D12" s="89"/>
      <c r="E12" s="21">
        <f>①寄附獲得シミュレーション!O7</f>
        <v>0</v>
      </c>
      <c r="F12" s="17" t="s">
        <v>14</v>
      </c>
      <c r="G12" s="90" t="s">
        <v>79</v>
      </c>
      <c r="H12" s="81"/>
      <c r="I12" s="21">
        <f>①寄附獲得シミュレーション!O76</f>
        <v>2110000</v>
      </c>
      <c r="J12" s="17" t="s">
        <v>14</v>
      </c>
      <c r="K12" s="18" t="s">
        <v>79</v>
      </c>
    </row>
    <row r="13" spans="2:11" s="1" customFormat="1" ht="33" customHeight="1">
      <c r="B13" s="187"/>
      <c r="C13" s="188"/>
      <c r="D13" s="89"/>
      <c r="E13" s="22">
        <f>E12-E10</f>
        <v>0</v>
      </c>
      <c r="F13" s="17" t="s">
        <v>14</v>
      </c>
      <c r="G13" s="90" t="s">
        <v>80</v>
      </c>
      <c r="H13" s="81"/>
      <c r="I13" s="22">
        <f>I12-I10</f>
        <v>610000</v>
      </c>
      <c r="J13" s="17" t="s">
        <v>14</v>
      </c>
      <c r="K13" s="18" t="s">
        <v>80</v>
      </c>
    </row>
    <row r="14" spans="2:11" s="1" customFormat="1" ht="33" customHeight="1">
      <c r="B14" s="169"/>
      <c r="C14" s="188"/>
      <c r="D14" s="89"/>
      <c r="E14" s="25" t="e">
        <f>E12/E10</f>
        <v>#DIV/0!</v>
      </c>
      <c r="F14" s="37"/>
      <c r="G14" s="90" t="s">
        <v>81</v>
      </c>
      <c r="H14" s="81"/>
      <c r="I14" s="25">
        <f>I12/I10</f>
        <v>1.4066666666666667</v>
      </c>
      <c r="J14" s="37"/>
      <c r="K14" s="18" t="s">
        <v>81</v>
      </c>
    </row>
    <row r="15" spans="2:11" s="1" customFormat="1" ht="33" customHeight="1">
      <c r="B15" s="192" t="s">
        <v>6</v>
      </c>
      <c r="C15" s="188" t="s">
        <v>182</v>
      </c>
      <c r="D15" s="83" t="s">
        <v>5</v>
      </c>
      <c r="E15" s="11" t="s">
        <v>4</v>
      </c>
      <c r="F15" s="156"/>
      <c r="G15" s="157"/>
      <c r="H15" s="83" t="s">
        <v>5</v>
      </c>
      <c r="I15" s="11" t="s">
        <v>4</v>
      </c>
      <c r="J15" s="156"/>
      <c r="K15" s="157"/>
    </row>
    <row r="16" spans="2:11" s="1" customFormat="1" ht="20.25" customHeight="1">
      <c r="B16" s="193"/>
      <c r="C16" s="188"/>
      <c r="D16" s="194"/>
      <c r="E16" s="195"/>
      <c r="F16" s="195"/>
      <c r="G16" s="196"/>
      <c r="H16" s="194"/>
      <c r="I16" s="195"/>
      <c r="J16" s="195"/>
      <c r="K16" s="196"/>
    </row>
    <row r="17" spans="2:11" s="1" customFormat="1" ht="28.75" customHeight="1">
      <c r="B17" s="96" t="s">
        <v>126</v>
      </c>
      <c r="C17" s="95" t="s">
        <v>133</v>
      </c>
      <c r="D17" s="141" t="s">
        <v>127</v>
      </c>
      <c r="E17" s="142"/>
      <c r="F17" s="142"/>
      <c r="G17" s="143"/>
      <c r="H17" s="142" t="s">
        <v>134</v>
      </c>
      <c r="I17" s="142"/>
      <c r="J17" s="142"/>
      <c r="K17" s="144"/>
    </row>
    <row r="18" spans="2:11" s="1" customFormat="1" ht="90.65" customHeight="1">
      <c r="B18" s="97"/>
      <c r="C18" s="94"/>
      <c r="D18" s="197"/>
      <c r="E18" s="198"/>
      <c r="F18" s="198"/>
      <c r="G18" s="199"/>
      <c r="H18" s="185" t="s">
        <v>164</v>
      </c>
      <c r="I18" s="185"/>
      <c r="J18" s="185"/>
      <c r="K18" s="186"/>
    </row>
    <row r="19" spans="2:11" s="1" customFormat="1" ht="28.75" customHeight="1">
      <c r="B19" s="98"/>
      <c r="C19" s="95"/>
      <c r="D19" s="141" t="s">
        <v>144</v>
      </c>
      <c r="E19" s="158"/>
      <c r="F19" s="158"/>
      <c r="G19" s="159"/>
      <c r="H19" s="158" t="s">
        <v>145</v>
      </c>
      <c r="I19" s="158"/>
      <c r="J19" s="158"/>
      <c r="K19" s="160"/>
    </row>
    <row r="20" spans="2:11" s="1" customFormat="1" ht="56.4" customHeight="1">
      <c r="B20" s="98"/>
      <c r="C20" s="93"/>
      <c r="D20" s="197" t="s">
        <v>135</v>
      </c>
      <c r="E20" s="198"/>
      <c r="F20" s="198"/>
      <c r="G20" s="199"/>
      <c r="H20" s="185" t="s">
        <v>165</v>
      </c>
      <c r="I20" s="185"/>
      <c r="J20" s="185"/>
      <c r="K20" s="186"/>
    </row>
    <row r="21" spans="2:11" s="1" customFormat="1" ht="28.75" customHeight="1">
      <c r="B21" s="98"/>
      <c r="C21" s="95"/>
      <c r="D21" s="141" t="s">
        <v>136</v>
      </c>
      <c r="E21" s="158"/>
      <c r="F21" s="158"/>
      <c r="G21" s="159"/>
      <c r="H21" s="158" t="s">
        <v>146</v>
      </c>
      <c r="I21" s="158"/>
      <c r="J21" s="158"/>
      <c r="K21" s="160"/>
    </row>
    <row r="22" spans="2:11" s="1" customFormat="1" ht="106.25" customHeight="1">
      <c r="B22" s="98"/>
      <c r="C22" s="93"/>
      <c r="D22" s="197"/>
      <c r="E22" s="198"/>
      <c r="F22" s="198"/>
      <c r="G22" s="199"/>
      <c r="H22" s="185" t="s">
        <v>166</v>
      </c>
      <c r="I22" s="185"/>
      <c r="J22" s="185"/>
      <c r="K22" s="186"/>
    </row>
    <row r="23" spans="2:11" s="1" customFormat="1" ht="28.75" customHeight="1">
      <c r="B23" s="98"/>
      <c r="C23" s="95"/>
      <c r="D23" s="141" t="s">
        <v>137</v>
      </c>
      <c r="E23" s="158"/>
      <c r="F23" s="158"/>
      <c r="G23" s="159"/>
      <c r="H23" s="158" t="s">
        <v>147</v>
      </c>
      <c r="I23" s="158"/>
      <c r="J23" s="158"/>
      <c r="K23" s="160"/>
    </row>
    <row r="24" spans="2:11" s="1" customFormat="1" ht="76.25" customHeight="1">
      <c r="B24" s="98"/>
      <c r="C24" s="93"/>
      <c r="D24" s="197"/>
      <c r="E24" s="198"/>
      <c r="F24" s="198"/>
      <c r="G24" s="199"/>
      <c r="H24" s="185" t="s">
        <v>167</v>
      </c>
      <c r="I24" s="185"/>
      <c r="J24" s="185"/>
      <c r="K24" s="186"/>
    </row>
    <row r="25" spans="2:11" s="1" customFormat="1" ht="28.75" customHeight="1">
      <c r="B25" s="98"/>
      <c r="C25" s="95"/>
      <c r="D25" s="141" t="s">
        <v>138</v>
      </c>
      <c r="E25" s="158"/>
      <c r="F25" s="158"/>
      <c r="G25" s="159"/>
      <c r="H25" s="158" t="s">
        <v>148</v>
      </c>
      <c r="I25" s="158"/>
      <c r="J25" s="158"/>
      <c r="K25" s="160"/>
    </row>
    <row r="26" spans="2:11" s="1" customFormat="1" ht="120.65" customHeight="1">
      <c r="B26" s="98"/>
      <c r="C26" s="93"/>
      <c r="D26" s="197"/>
      <c r="E26" s="198"/>
      <c r="F26" s="198"/>
      <c r="G26" s="199"/>
      <c r="H26" s="185" t="s">
        <v>168</v>
      </c>
      <c r="I26" s="185"/>
      <c r="J26" s="185"/>
      <c r="K26" s="186"/>
    </row>
    <row r="27" spans="2:11" s="1" customFormat="1" ht="28.75" customHeight="1">
      <c r="B27" s="98"/>
      <c r="C27" s="95"/>
      <c r="D27" s="141" t="s">
        <v>139</v>
      </c>
      <c r="E27" s="158"/>
      <c r="F27" s="158"/>
      <c r="G27" s="159"/>
      <c r="H27" s="158" t="s">
        <v>149</v>
      </c>
      <c r="I27" s="158"/>
      <c r="J27" s="158"/>
      <c r="K27" s="160"/>
    </row>
    <row r="28" spans="2:11" s="1" customFormat="1" ht="76.25" customHeight="1">
      <c r="B28" s="98"/>
      <c r="C28" s="93"/>
      <c r="D28" s="197"/>
      <c r="E28" s="198"/>
      <c r="F28" s="198"/>
      <c r="G28" s="199"/>
      <c r="H28" s="185" t="s">
        <v>169</v>
      </c>
      <c r="I28" s="185"/>
      <c r="J28" s="185"/>
      <c r="K28" s="186"/>
    </row>
    <row r="29" spans="2:11" s="1" customFormat="1" ht="28.75" customHeight="1">
      <c r="B29" s="98"/>
      <c r="C29" s="95"/>
      <c r="D29" s="141" t="s">
        <v>140</v>
      </c>
      <c r="E29" s="158"/>
      <c r="F29" s="158"/>
      <c r="G29" s="159"/>
      <c r="H29" s="158" t="s">
        <v>150</v>
      </c>
      <c r="I29" s="158"/>
      <c r="J29" s="158"/>
      <c r="K29" s="160"/>
    </row>
    <row r="30" spans="2:11" s="1" customFormat="1" ht="118.25" customHeight="1">
      <c r="B30" s="98"/>
      <c r="C30" s="93"/>
      <c r="D30" s="197"/>
      <c r="E30" s="198"/>
      <c r="F30" s="198"/>
      <c r="G30" s="199"/>
      <c r="H30" s="185" t="s">
        <v>170</v>
      </c>
      <c r="I30" s="185"/>
      <c r="J30" s="185"/>
      <c r="K30" s="186"/>
    </row>
    <row r="31" spans="2:11" s="1" customFormat="1" ht="28.75" customHeight="1">
      <c r="B31" s="98"/>
      <c r="C31" s="95"/>
      <c r="D31" s="141" t="s">
        <v>141</v>
      </c>
      <c r="E31" s="158"/>
      <c r="F31" s="158"/>
      <c r="G31" s="159"/>
      <c r="H31" s="158" t="s">
        <v>151</v>
      </c>
      <c r="I31" s="158"/>
      <c r="J31" s="158"/>
      <c r="K31" s="160"/>
    </row>
    <row r="32" spans="2:11" s="1" customFormat="1" ht="52.5" customHeight="1">
      <c r="B32" s="98"/>
      <c r="C32" s="93"/>
      <c r="D32" s="197"/>
      <c r="E32" s="198"/>
      <c r="F32" s="198"/>
      <c r="G32" s="199"/>
      <c r="H32" s="185" t="s">
        <v>171</v>
      </c>
      <c r="I32" s="185"/>
      <c r="J32" s="185"/>
      <c r="K32" s="186"/>
    </row>
    <row r="33" spans="2:11" s="1" customFormat="1" ht="28.75" customHeight="1">
      <c r="B33" s="98"/>
      <c r="C33" s="95"/>
      <c r="D33" s="147" t="s">
        <v>183</v>
      </c>
      <c r="E33" s="161"/>
      <c r="F33" s="161"/>
      <c r="G33" s="162"/>
      <c r="H33" s="147" t="s">
        <v>183</v>
      </c>
      <c r="I33" s="161"/>
      <c r="J33" s="161"/>
      <c r="K33" s="162"/>
    </row>
    <row r="34" spans="2:11" s="1" customFormat="1" ht="94.25" customHeight="1">
      <c r="B34" s="98"/>
      <c r="C34" s="93"/>
      <c r="D34" s="208" t="s">
        <v>142</v>
      </c>
      <c r="E34" s="209"/>
      <c r="F34" s="209"/>
      <c r="G34" s="210"/>
      <c r="H34" s="185" t="s">
        <v>163</v>
      </c>
      <c r="I34" s="185"/>
      <c r="J34" s="185"/>
      <c r="K34" s="186"/>
    </row>
    <row r="35" spans="2:11" s="1" customFormat="1" ht="28.75" customHeight="1">
      <c r="B35" s="98"/>
      <c r="C35" s="95"/>
      <c r="D35" s="141" t="s">
        <v>143</v>
      </c>
      <c r="E35" s="158"/>
      <c r="F35" s="158"/>
      <c r="G35" s="159"/>
      <c r="H35" s="158" t="s">
        <v>153</v>
      </c>
      <c r="I35" s="158"/>
      <c r="J35" s="158"/>
      <c r="K35" s="160"/>
    </row>
    <row r="36" spans="2:11" s="1" customFormat="1" ht="94.25" customHeight="1" thickBot="1">
      <c r="B36" s="145"/>
      <c r="C36" s="146"/>
      <c r="D36" s="200"/>
      <c r="E36" s="201"/>
      <c r="F36" s="201"/>
      <c r="G36" s="202"/>
      <c r="H36" s="203" t="s">
        <v>152</v>
      </c>
      <c r="I36" s="204"/>
      <c r="J36" s="204"/>
      <c r="K36" s="205"/>
    </row>
  </sheetData>
  <mergeCells count="39">
    <mergeCell ref="D36:G36"/>
    <mergeCell ref="H36:K36"/>
    <mergeCell ref="H11:K11"/>
    <mergeCell ref="D24:G24"/>
    <mergeCell ref="H24:K24"/>
    <mergeCell ref="H28:K28"/>
    <mergeCell ref="D34:G34"/>
    <mergeCell ref="H34:K34"/>
    <mergeCell ref="D28:G28"/>
    <mergeCell ref="D30:G30"/>
    <mergeCell ref="H30:K30"/>
    <mergeCell ref="D32:G32"/>
    <mergeCell ref="H32:K32"/>
    <mergeCell ref="D22:G22"/>
    <mergeCell ref="H22:K22"/>
    <mergeCell ref="D26:G26"/>
    <mergeCell ref="H26:K26"/>
    <mergeCell ref="B10:B14"/>
    <mergeCell ref="C10:C14"/>
    <mergeCell ref="D11:G11"/>
    <mergeCell ref="B15:B16"/>
    <mergeCell ref="C15:C16"/>
    <mergeCell ref="D16:G16"/>
    <mergeCell ref="H16:K16"/>
    <mergeCell ref="D20:G20"/>
    <mergeCell ref="H20:K20"/>
    <mergeCell ref="D18:G18"/>
    <mergeCell ref="H18:K18"/>
    <mergeCell ref="B3:G3"/>
    <mergeCell ref="H8:I8"/>
    <mergeCell ref="D8:E8"/>
    <mergeCell ref="C8:C9"/>
    <mergeCell ref="B8:B9"/>
    <mergeCell ref="D5:G5"/>
    <mergeCell ref="H5:K5"/>
    <mergeCell ref="D6:G6"/>
    <mergeCell ref="H6:K6"/>
    <mergeCell ref="D7:G7"/>
    <mergeCell ref="H7:K7"/>
  </mergeCells>
  <phoneticPr fontId="5"/>
  <pageMargins left="0.25" right="0.25" top="0.75" bottom="0.75" header="0.3" footer="0.3"/>
  <pageSetup paperSize="8" scale="72" fitToHeight="0" orientation="portrait" r:id="rId1"/>
  <headerFooter>
    <oddFooter>&amp;C&amp;"-,標準"&amp;P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2"/>
  <sheetViews>
    <sheetView view="pageBreakPreview" topLeftCell="A16" zoomScale="55" zoomScaleNormal="70" zoomScaleSheetLayoutView="55" workbookViewId="0">
      <selection activeCell="I30" sqref="I30"/>
    </sheetView>
  </sheetViews>
  <sheetFormatPr defaultColWidth="8.8984375" defaultRowHeight="13.5"/>
  <cols>
    <col min="1" max="1" width="3" style="7" customWidth="1"/>
    <col min="2" max="6" width="20.796875" style="7" customWidth="1"/>
    <col min="7" max="7" width="17.796875" style="7" customWidth="1"/>
    <col min="8" max="10" width="16.796875" style="7" customWidth="1"/>
    <col min="11" max="11" width="2.296875" style="7" customWidth="1"/>
    <col min="12" max="12" width="3" style="7" customWidth="1"/>
    <col min="13" max="13" width="17.796875" style="7" customWidth="1"/>
    <col min="14" max="14" width="30.19921875" style="7" customWidth="1"/>
    <col min="15" max="15" width="17.796875" style="7" customWidth="1"/>
    <col min="16" max="17" width="28.09765625" style="7" customWidth="1"/>
    <col min="18" max="20" width="16.796875" style="7" customWidth="1"/>
    <col min="21" max="21" width="2.296875" style="7" customWidth="1"/>
    <col min="22" max="22" width="5.09765625" style="7" bestFit="1" customWidth="1"/>
    <col min="23" max="23" width="10.19921875" style="7" bestFit="1" customWidth="1"/>
    <col min="24" max="25" width="26.09765625" style="7" customWidth="1"/>
    <col min="26" max="26" width="17" style="7" customWidth="1"/>
    <col min="27" max="27" width="10.8984375" style="7" customWidth="1"/>
    <col min="28" max="28" width="19.3984375" style="7" customWidth="1"/>
    <col min="29" max="29" width="10.8984375" style="7" customWidth="1"/>
    <col min="30" max="30" width="23.59765625" style="7" bestFit="1" customWidth="1"/>
    <col min="31" max="31" width="14.09765625" style="7" customWidth="1"/>
    <col min="32" max="32" width="12.09765625" style="7" customWidth="1"/>
    <col min="33" max="33" width="1" style="7" customWidth="1"/>
    <col min="34" max="16384" width="8.8984375" style="7"/>
  </cols>
  <sheetData>
    <row r="1" spans="2:32">
      <c r="J1" s="148" t="s">
        <v>175</v>
      </c>
      <c r="T1" s="148" t="s">
        <v>176</v>
      </c>
      <c r="AF1" s="148" t="s">
        <v>177</v>
      </c>
    </row>
    <row r="2" spans="2:32" ht="13.25" customHeight="1">
      <c r="B2" s="9" t="s">
        <v>155</v>
      </c>
      <c r="C2" s="9"/>
      <c r="D2" s="9"/>
      <c r="E2" s="9"/>
      <c r="F2" s="9"/>
      <c r="G2" s="9"/>
      <c r="M2" s="9" t="s">
        <v>120</v>
      </c>
      <c r="V2" s="105" t="s">
        <v>18</v>
      </c>
      <c r="W2" s="106"/>
      <c r="X2" s="106"/>
      <c r="Y2" s="106"/>
      <c r="Z2" s="106"/>
      <c r="AA2" s="106"/>
      <c r="AB2" s="106"/>
      <c r="AC2" s="106"/>
      <c r="AD2" s="106"/>
      <c r="AE2" s="106"/>
      <c r="AF2" s="106"/>
    </row>
    <row r="3" spans="2:32" ht="14" thickBot="1">
      <c r="B3" s="213" t="s">
        <v>12</v>
      </c>
      <c r="C3" s="214"/>
      <c r="D3" s="214"/>
      <c r="E3" s="214"/>
      <c r="F3" s="215"/>
      <c r="G3" s="216" t="s">
        <v>117</v>
      </c>
      <c r="H3" s="217"/>
      <c r="I3" s="217"/>
      <c r="J3" s="218"/>
      <c r="M3" s="7" t="s">
        <v>109</v>
      </c>
      <c r="V3" s="106" t="s">
        <v>19</v>
      </c>
      <c r="W3" s="106"/>
      <c r="X3" s="106"/>
      <c r="Y3" s="106"/>
      <c r="Z3" s="106"/>
      <c r="AA3" s="106"/>
      <c r="AB3" s="106"/>
      <c r="AC3" s="106"/>
      <c r="AD3" s="106"/>
      <c r="AE3" s="106"/>
      <c r="AF3" s="106"/>
    </row>
    <row r="4" spans="2:32" ht="15.65" customHeight="1">
      <c r="B4" s="228" t="s">
        <v>129</v>
      </c>
      <c r="C4" s="229"/>
      <c r="D4" s="229"/>
      <c r="E4" s="229"/>
      <c r="F4" s="230"/>
      <c r="G4" s="219" t="s">
        <v>162</v>
      </c>
      <c r="H4" s="220"/>
      <c r="I4" s="220"/>
      <c r="J4" s="221"/>
      <c r="M4" s="7" t="s">
        <v>130</v>
      </c>
      <c r="V4" s="106" t="s">
        <v>131</v>
      </c>
      <c r="W4" s="106"/>
      <c r="X4" s="106"/>
      <c r="Y4" s="106"/>
      <c r="Z4" s="106"/>
      <c r="AA4" s="106"/>
      <c r="AB4" s="106"/>
      <c r="AC4" s="106"/>
      <c r="AD4" s="106"/>
      <c r="AE4" s="106"/>
      <c r="AF4" s="106"/>
    </row>
    <row r="5" spans="2:32" ht="15.65" customHeight="1">
      <c r="B5" s="231"/>
      <c r="C5" s="232"/>
      <c r="D5" s="232"/>
      <c r="E5" s="232"/>
      <c r="F5" s="233"/>
      <c r="G5" s="222"/>
      <c r="H5" s="223"/>
      <c r="I5" s="223"/>
      <c r="J5" s="224"/>
      <c r="M5" s="7" t="s">
        <v>132</v>
      </c>
      <c r="V5" s="211" t="s">
        <v>0</v>
      </c>
      <c r="W5" s="211"/>
      <c r="X5" s="107">
        <f>①ヒアリングシート!E11</f>
        <v>0</v>
      </c>
      <c r="Y5" s="108" t="s">
        <v>37</v>
      </c>
      <c r="Z5" s="108" t="s">
        <v>37</v>
      </c>
      <c r="AA5" s="107">
        <f>SUM(AF9:AF73)-SUMIFS(AF9:AF73,AE9:AE73,"見送り")</f>
        <v>0</v>
      </c>
      <c r="AB5" s="108" t="s">
        <v>38</v>
      </c>
      <c r="AC5" s="107">
        <f>SUMIFS(AF9:AF73,AA9:AA73,"域外")</f>
        <v>0</v>
      </c>
      <c r="AD5" s="108" t="s">
        <v>78</v>
      </c>
      <c r="AE5" s="107">
        <f>SUMIFS(AF9:AF73,AE9:AE73,"寄附確約")</f>
        <v>0</v>
      </c>
      <c r="AF5" s="106"/>
    </row>
    <row r="6" spans="2:32" ht="15.65" customHeight="1">
      <c r="B6" s="231"/>
      <c r="C6" s="232"/>
      <c r="D6" s="232"/>
      <c r="E6" s="232"/>
      <c r="F6" s="233"/>
      <c r="G6" s="222"/>
      <c r="H6" s="223"/>
      <c r="I6" s="223"/>
      <c r="J6" s="224"/>
      <c r="V6" s="212"/>
      <c r="W6" s="212"/>
      <c r="X6" s="109"/>
      <c r="Y6" s="108" t="s">
        <v>77</v>
      </c>
      <c r="Z6" s="108" t="s">
        <v>58</v>
      </c>
      <c r="AA6" s="109"/>
      <c r="AB6" s="108" t="s">
        <v>39</v>
      </c>
      <c r="AC6" s="107">
        <f>SUMIFS(AF9:AF73,AA9:AA73,"域内")</f>
        <v>0</v>
      </c>
      <c r="AD6" s="108" t="s">
        <v>45</v>
      </c>
      <c r="AE6" s="107">
        <f>SUMIFS(AF9:AF73,AE9:AE73,"検討中")</f>
        <v>0</v>
      </c>
      <c r="AF6" s="106"/>
    </row>
    <row r="7" spans="2:32" ht="15.65" customHeight="1">
      <c r="B7" s="231"/>
      <c r="C7" s="232"/>
      <c r="D7" s="232"/>
      <c r="E7" s="232"/>
      <c r="F7" s="233"/>
      <c r="G7" s="222"/>
      <c r="H7" s="223"/>
      <c r="I7" s="223"/>
      <c r="J7" s="224"/>
      <c r="M7" s="23" t="s">
        <v>0</v>
      </c>
      <c r="N7" s="24">
        <f>①ヒアリングシート!E10</f>
        <v>0</v>
      </c>
      <c r="O7" s="149">
        <f>T11</f>
        <v>0</v>
      </c>
      <c r="P7" s="23"/>
      <c r="Q7" s="23"/>
      <c r="V7" s="106"/>
      <c r="W7" s="106"/>
      <c r="X7" s="106"/>
      <c r="Y7" s="106"/>
      <c r="Z7" s="106"/>
      <c r="AA7" s="106"/>
      <c r="AB7" s="108"/>
      <c r="AC7" s="109"/>
      <c r="AD7" s="108" t="s">
        <v>46</v>
      </c>
      <c r="AE7" s="107">
        <f>SUMIFS(AF9:AF73,AE9:AE73,"見送り")</f>
        <v>0</v>
      </c>
      <c r="AF7" s="106"/>
    </row>
    <row r="8" spans="2:32" ht="16.25" customHeight="1" thickBot="1">
      <c r="B8" s="231"/>
      <c r="C8" s="232"/>
      <c r="D8" s="232"/>
      <c r="E8" s="232"/>
      <c r="F8" s="233"/>
      <c r="G8" s="222"/>
      <c r="H8" s="223"/>
      <c r="I8" s="223"/>
      <c r="J8" s="224"/>
      <c r="M8" s="263" t="s">
        <v>87</v>
      </c>
      <c r="N8" s="264" t="s">
        <v>82</v>
      </c>
      <c r="O8" s="261" t="s">
        <v>172</v>
      </c>
      <c r="P8" s="261" t="s">
        <v>83</v>
      </c>
      <c r="Q8" s="261" t="s">
        <v>121</v>
      </c>
      <c r="R8" s="263" t="s">
        <v>86</v>
      </c>
      <c r="S8" s="263"/>
      <c r="T8" s="263"/>
      <c r="V8" s="150" t="s">
        <v>20</v>
      </c>
      <c r="W8" s="151" t="s">
        <v>73</v>
      </c>
      <c r="X8" s="151" t="s">
        <v>21</v>
      </c>
      <c r="Y8" s="151" t="s">
        <v>22</v>
      </c>
      <c r="Z8" s="151" t="s">
        <v>30</v>
      </c>
      <c r="AA8" s="151" t="s">
        <v>40</v>
      </c>
      <c r="AB8" s="151" t="s">
        <v>23</v>
      </c>
      <c r="AC8" s="151" t="s">
        <v>24</v>
      </c>
      <c r="AD8" s="151" t="s">
        <v>31</v>
      </c>
      <c r="AE8" s="151" t="s">
        <v>25</v>
      </c>
      <c r="AF8" s="151" t="s">
        <v>36</v>
      </c>
    </row>
    <row r="9" spans="2:32" ht="14.4" customHeight="1">
      <c r="B9" s="231"/>
      <c r="C9" s="232"/>
      <c r="D9" s="232"/>
      <c r="E9" s="232"/>
      <c r="F9" s="233"/>
      <c r="G9" s="222"/>
      <c r="H9" s="223"/>
      <c r="I9" s="223"/>
      <c r="J9" s="224"/>
      <c r="M9" s="263"/>
      <c r="N9" s="265"/>
      <c r="O9" s="262"/>
      <c r="P9" s="262"/>
      <c r="Q9" s="262"/>
      <c r="R9" s="264" t="s">
        <v>15</v>
      </c>
      <c r="S9" s="264" t="s">
        <v>90</v>
      </c>
      <c r="T9" s="264" t="s">
        <v>87</v>
      </c>
      <c r="V9" s="114">
        <v>1</v>
      </c>
      <c r="W9" s="116"/>
      <c r="X9" s="117"/>
      <c r="Y9" s="117"/>
      <c r="Z9" s="117"/>
      <c r="AA9" s="117"/>
      <c r="AB9" s="117"/>
      <c r="AC9" s="117"/>
      <c r="AD9" s="117"/>
      <c r="AE9" s="117"/>
      <c r="AF9" s="118"/>
    </row>
    <row r="10" spans="2:32" ht="14.4" customHeight="1" thickBot="1">
      <c r="B10" s="234"/>
      <c r="C10" s="235"/>
      <c r="D10" s="235"/>
      <c r="E10" s="235"/>
      <c r="F10" s="236"/>
      <c r="G10" s="225"/>
      <c r="H10" s="226"/>
      <c r="I10" s="226"/>
      <c r="J10" s="227"/>
      <c r="M10" s="264"/>
      <c r="N10" s="265"/>
      <c r="O10" s="262"/>
      <c r="P10" s="262"/>
      <c r="Q10" s="262"/>
      <c r="R10" s="265"/>
      <c r="S10" s="265"/>
      <c r="T10" s="266"/>
      <c r="V10" s="115">
        <v>2</v>
      </c>
      <c r="W10" s="119"/>
      <c r="X10" s="112"/>
      <c r="Y10" s="112"/>
      <c r="Z10" s="112"/>
      <c r="AA10" s="112"/>
      <c r="AB10" s="112"/>
      <c r="AC10" s="112"/>
      <c r="AD10" s="112"/>
      <c r="AE10" s="112"/>
      <c r="AF10" s="120"/>
    </row>
    <row r="11" spans="2:32" ht="14.4" customHeight="1" thickBot="1">
      <c r="B11" s="9"/>
      <c r="M11" s="56" t="s">
        <v>16</v>
      </c>
      <c r="N11" s="56" t="s">
        <v>89</v>
      </c>
      <c r="O11" s="56" t="s">
        <v>89</v>
      </c>
      <c r="P11" s="56" t="s">
        <v>89</v>
      </c>
      <c r="Q11" s="56" t="s">
        <v>89</v>
      </c>
      <c r="R11" s="57" t="s">
        <v>89</v>
      </c>
      <c r="S11" s="58">
        <f>SUM(S12:S13)</f>
        <v>0</v>
      </c>
      <c r="T11" s="59">
        <f>SUM(T12:T13)</f>
        <v>0</v>
      </c>
      <c r="V11" s="114">
        <v>3</v>
      </c>
      <c r="W11" s="121"/>
      <c r="X11" s="110"/>
      <c r="Y11" s="110"/>
      <c r="Z11" s="110"/>
      <c r="AA11" s="110"/>
      <c r="AB11" s="110"/>
      <c r="AC11" s="110"/>
      <c r="AD11" s="110"/>
      <c r="AE11" s="110"/>
      <c r="AF11" s="122"/>
    </row>
    <row r="12" spans="2:32" ht="13.75" customHeight="1" thickTop="1">
      <c r="B12" s="9" t="s">
        <v>156</v>
      </c>
      <c r="L12" s="258"/>
      <c r="M12" s="267" t="s">
        <v>107</v>
      </c>
      <c r="N12" s="267" t="s">
        <v>89</v>
      </c>
      <c r="O12" s="61" t="s">
        <v>85</v>
      </c>
      <c r="P12" s="267" t="s">
        <v>89</v>
      </c>
      <c r="Q12" s="267" t="s">
        <v>89</v>
      </c>
      <c r="R12" s="62" t="e">
        <f t="shared" ref="R12:R43" si="0">S12/$S$11</f>
        <v>#DIV/0!</v>
      </c>
      <c r="S12" s="63">
        <f>S14+S16+S18+S20+S22+S24+S26+S28+S30+S32+S34+S36+S38+S40+S42+S44+S46+S48+S50+S52+S54+S56+S58+S60+S62+S64+S66+S68+S70+S72</f>
        <v>0</v>
      </c>
      <c r="T12" s="64">
        <f>T14+T16+T18+T20+T22+T24+T26+T28+T30+T32+T34+T36+T38+T40+T42+T44+T46+T48+T50+T52+T54+T56+T58+T60+T62+T64+T66+T68+T70+T72</f>
        <v>0</v>
      </c>
      <c r="V12" s="115">
        <v>4</v>
      </c>
      <c r="W12" s="119"/>
      <c r="X12" s="112"/>
      <c r="Y12" s="112"/>
      <c r="Z12" s="112"/>
      <c r="AA12" s="112"/>
      <c r="AB12" s="112"/>
      <c r="AC12" s="112"/>
      <c r="AD12" s="112"/>
      <c r="AE12" s="112"/>
      <c r="AF12" s="120"/>
    </row>
    <row r="13" spans="2:32" ht="14.4" customHeight="1" thickBot="1">
      <c r="B13" s="289" t="s">
        <v>118</v>
      </c>
      <c r="C13" s="290"/>
      <c r="D13" s="290"/>
      <c r="E13" s="290"/>
      <c r="F13" s="291"/>
      <c r="G13" s="289" t="s">
        <v>117</v>
      </c>
      <c r="H13" s="290"/>
      <c r="I13" s="290"/>
      <c r="J13" s="291"/>
      <c r="L13" s="258"/>
      <c r="M13" s="268"/>
      <c r="N13" s="268"/>
      <c r="O13" s="65" t="s">
        <v>88</v>
      </c>
      <c r="P13" s="268"/>
      <c r="Q13" s="268"/>
      <c r="R13" s="60" t="e">
        <f t="shared" si="0"/>
        <v>#DIV/0!</v>
      </c>
      <c r="S13" s="66">
        <f>S15+S17+S19+S21+S23+S25+S27+S29+S31+S33+S35+S37+S39+S41+S43+S45+S47+S49+S51+S53+S55+S57+S59+S61+S63+S65+S67+S69+S71+S73</f>
        <v>0</v>
      </c>
      <c r="T13" s="67">
        <f>T15+T17+T19+T21+T23+T25+T27+T29+T31+T33+T35+T37+T39+T41+T43+T45+T47+T49+T51+T53+T55+T57+T59+T61+T63+T65+T67+T69+T71+T73</f>
        <v>0</v>
      </c>
      <c r="V13" s="114">
        <v>5</v>
      </c>
      <c r="W13" s="121"/>
      <c r="X13" s="110"/>
      <c r="Y13" s="110"/>
      <c r="Z13" s="110"/>
      <c r="AA13" s="110"/>
      <c r="AB13" s="110"/>
      <c r="AC13" s="110"/>
      <c r="AD13" s="110"/>
      <c r="AE13" s="110"/>
      <c r="AF13" s="122"/>
    </row>
    <row r="14" spans="2:32" ht="14.4" customHeight="1" thickBot="1">
      <c r="B14" s="294" t="s">
        <v>123</v>
      </c>
      <c r="C14" s="295"/>
      <c r="D14" s="295"/>
      <c r="E14" s="295"/>
      <c r="F14" s="296"/>
      <c r="G14" s="292" t="s">
        <v>122</v>
      </c>
      <c r="H14" s="293"/>
      <c r="I14" s="293"/>
      <c r="J14" s="293"/>
      <c r="L14" s="258">
        <v>1</v>
      </c>
      <c r="M14" s="275"/>
      <c r="N14" s="276"/>
      <c r="O14" s="74" t="s">
        <v>85</v>
      </c>
      <c r="P14" s="31"/>
      <c r="Q14" s="32"/>
      <c r="R14" s="75" t="e">
        <f t="shared" si="0"/>
        <v>#DIV/0!</v>
      </c>
      <c r="S14" s="49"/>
      <c r="T14" s="78">
        <f>M14*S14</f>
        <v>0</v>
      </c>
      <c r="V14" s="115">
        <v>6</v>
      </c>
      <c r="W14" s="119"/>
      <c r="X14" s="112"/>
      <c r="Y14" s="112"/>
      <c r="Z14" s="112"/>
      <c r="AA14" s="112"/>
      <c r="AB14" s="112"/>
      <c r="AC14" s="112"/>
      <c r="AD14" s="112"/>
      <c r="AE14" s="112"/>
      <c r="AF14" s="120"/>
    </row>
    <row r="15" spans="2:32" ht="14.4" customHeight="1" thickBot="1">
      <c r="B15" s="297"/>
      <c r="C15" s="298"/>
      <c r="D15" s="298"/>
      <c r="E15" s="298"/>
      <c r="F15" s="299"/>
      <c r="G15" s="279"/>
      <c r="H15" s="280"/>
      <c r="I15" s="280"/>
      <c r="J15" s="280"/>
      <c r="L15" s="258"/>
      <c r="M15" s="269"/>
      <c r="N15" s="270"/>
      <c r="O15" s="77" t="s">
        <v>88</v>
      </c>
      <c r="P15" s="33"/>
      <c r="Q15" s="34"/>
      <c r="R15" s="76" t="e">
        <f t="shared" si="0"/>
        <v>#DIV/0!</v>
      </c>
      <c r="S15" s="50"/>
      <c r="T15" s="79">
        <f>M14*S15</f>
        <v>0</v>
      </c>
      <c r="V15" s="114">
        <v>7</v>
      </c>
      <c r="W15" s="121"/>
      <c r="X15" s="110"/>
      <c r="Y15" s="110"/>
      <c r="Z15" s="110"/>
      <c r="AA15" s="110"/>
      <c r="AB15" s="110"/>
      <c r="AC15" s="110"/>
      <c r="AD15" s="110"/>
      <c r="AE15" s="110"/>
      <c r="AF15" s="122"/>
    </row>
    <row r="16" spans="2:32" ht="14.4" customHeight="1" thickBot="1">
      <c r="B16" s="297"/>
      <c r="C16" s="298"/>
      <c r="D16" s="298"/>
      <c r="E16" s="298"/>
      <c r="F16" s="299"/>
      <c r="G16" s="279"/>
      <c r="H16" s="280"/>
      <c r="I16" s="280"/>
      <c r="J16" s="280"/>
      <c r="L16" s="237">
        <f>L14+1</f>
        <v>2</v>
      </c>
      <c r="M16" s="271"/>
      <c r="N16" s="273"/>
      <c r="O16" s="74" t="s">
        <v>85</v>
      </c>
      <c r="P16" s="35"/>
      <c r="Q16" s="36"/>
      <c r="R16" s="75" t="e">
        <f t="shared" si="0"/>
        <v>#DIV/0!</v>
      </c>
      <c r="S16" s="51"/>
      <c r="T16" s="78">
        <f>M16*S16</f>
        <v>0</v>
      </c>
      <c r="V16" s="115">
        <v>8</v>
      </c>
      <c r="W16" s="119"/>
      <c r="X16" s="112"/>
      <c r="Y16" s="112"/>
      <c r="Z16" s="112"/>
      <c r="AA16" s="112"/>
      <c r="AB16" s="112"/>
      <c r="AC16" s="112"/>
      <c r="AD16" s="112"/>
      <c r="AE16" s="112"/>
      <c r="AF16" s="120"/>
    </row>
    <row r="17" spans="2:32" ht="14.4" customHeight="1" thickBot="1">
      <c r="B17" s="297"/>
      <c r="C17" s="298"/>
      <c r="D17" s="298"/>
      <c r="E17" s="298"/>
      <c r="F17" s="299"/>
      <c r="G17" s="279"/>
      <c r="H17" s="280"/>
      <c r="I17" s="280"/>
      <c r="J17" s="280"/>
      <c r="L17" s="237"/>
      <c r="M17" s="271"/>
      <c r="N17" s="273"/>
      <c r="O17" s="77" t="s">
        <v>88</v>
      </c>
      <c r="P17" s="33"/>
      <c r="Q17" s="34"/>
      <c r="R17" s="76" t="e">
        <f t="shared" si="0"/>
        <v>#DIV/0!</v>
      </c>
      <c r="S17" s="50"/>
      <c r="T17" s="79">
        <f>M16*S17</f>
        <v>0</v>
      </c>
      <c r="V17" s="114">
        <v>9</v>
      </c>
      <c r="W17" s="121"/>
      <c r="X17" s="110"/>
      <c r="Y17" s="110"/>
      <c r="Z17" s="110"/>
      <c r="AA17" s="110"/>
      <c r="AB17" s="110"/>
      <c r="AC17" s="110"/>
      <c r="AD17" s="110"/>
      <c r="AE17" s="110"/>
      <c r="AF17" s="122"/>
    </row>
    <row r="18" spans="2:32" ht="14.4" customHeight="1" thickBot="1">
      <c r="B18" s="297"/>
      <c r="C18" s="298"/>
      <c r="D18" s="298"/>
      <c r="E18" s="298"/>
      <c r="F18" s="299"/>
      <c r="G18" s="279"/>
      <c r="H18" s="280"/>
      <c r="I18" s="280"/>
      <c r="J18" s="280"/>
      <c r="L18" s="237">
        <f t="shared" ref="L18" si="1">L16+1</f>
        <v>3</v>
      </c>
      <c r="M18" s="269"/>
      <c r="N18" s="270"/>
      <c r="O18" s="74" t="s">
        <v>85</v>
      </c>
      <c r="P18" s="35"/>
      <c r="Q18" s="36"/>
      <c r="R18" s="75" t="e">
        <f t="shared" si="0"/>
        <v>#DIV/0!</v>
      </c>
      <c r="S18" s="51"/>
      <c r="T18" s="78">
        <f>M18*S18</f>
        <v>0</v>
      </c>
      <c r="V18" s="115">
        <v>10</v>
      </c>
      <c r="W18" s="119"/>
      <c r="X18" s="112"/>
      <c r="Y18" s="112"/>
      <c r="Z18" s="112"/>
      <c r="AA18" s="112"/>
      <c r="AB18" s="112"/>
      <c r="AC18" s="112"/>
      <c r="AD18" s="112"/>
      <c r="AE18" s="112"/>
      <c r="AF18" s="120"/>
    </row>
    <row r="19" spans="2:32" ht="14.4" customHeight="1" thickBot="1">
      <c r="B19" s="297"/>
      <c r="C19" s="298"/>
      <c r="D19" s="298"/>
      <c r="E19" s="298"/>
      <c r="F19" s="299"/>
      <c r="G19" s="279"/>
      <c r="H19" s="280"/>
      <c r="I19" s="280"/>
      <c r="J19" s="280"/>
      <c r="L19" s="237"/>
      <c r="M19" s="269"/>
      <c r="N19" s="270"/>
      <c r="O19" s="77" t="s">
        <v>88</v>
      </c>
      <c r="P19" s="33"/>
      <c r="Q19" s="34"/>
      <c r="R19" s="76" t="e">
        <f t="shared" si="0"/>
        <v>#DIV/0!</v>
      </c>
      <c r="S19" s="50"/>
      <c r="T19" s="79">
        <f>M18*S19</f>
        <v>0</v>
      </c>
      <c r="V19" s="114">
        <v>11</v>
      </c>
      <c r="W19" s="121"/>
      <c r="X19" s="110"/>
      <c r="Y19" s="110"/>
      <c r="Z19" s="110"/>
      <c r="AA19" s="110"/>
      <c r="AB19" s="110"/>
      <c r="AC19" s="110"/>
      <c r="AD19" s="110"/>
      <c r="AE19" s="110"/>
      <c r="AF19" s="122"/>
    </row>
    <row r="20" spans="2:32" ht="14.4" customHeight="1" thickBot="1">
      <c r="B20" s="297"/>
      <c r="C20" s="298"/>
      <c r="D20" s="298"/>
      <c r="E20" s="298"/>
      <c r="F20" s="299"/>
      <c r="G20" s="279"/>
      <c r="H20" s="280"/>
      <c r="I20" s="280"/>
      <c r="J20" s="280"/>
      <c r="L20" s="237">
        <f t="shared" ref="L20" si="2">L18+1</f>
        <v>4</v>
      </c>
      <c r="M20" s="271"/>
      <c r="N20" s="273"/>
      <c r="O20" s="74" t="s">
        <v>85</v>
      </c>
      <c r="P20" s="35"/>
      <c r="Q20" s="36"/>
      <c r="R20" s="75" t="e">
        <f t="shared" si="0"/>
        <v>#DIV/0!</v>
      </c>
      <c r="S20" s="51"/>
      <c r="T20" s="78">
        <f>M20*S20</f>
        <v>0</v>
      </c>
      <c r="V20" s="115">
        <v>12</v>
      </c>
      <c r="W20" s="119"/>
      <c r="X20" s="112"/>
      <c r="Y20" s="112"/>
      <c r="Z20" s="112"/>
      <c r="AA20" s="112"/>
      <c r="AB20" s="112"/>
      <c r="AC20" s="112"/>
      <c r="AD20" s="112"/>
      <c r="AE20" s="112"/>
      <c r="AF20" s="120"/>
    </row>
    <row r="21" spans="2:32" ht="14.4" customHeight="1" thickBot="1">
      <c r="B21" s="283" t="s">
        <v>178</v>
      </c>
      <c r="C21" s="284"/>
      <c r="D21" s="284"/>
      <c r="E21" s="284"/>
      <c r="F21" s="285"/>
      <c r="G21" s="279" t="s">
        <v>179</v>
      </c>
      <c r="H21" s="280"/>
      <c r="I21" s="280"/>
      <c r="J21" s="280"/>
      <c r="L21" s="237"/>
      <c r="M21" s="271"/>
      <c r="N21" s="273"/>
      <c r="O21" s="77" t="s">
        <v>88</v>
      </c>
      <c r="P21" s="33"/>
      <c r="Q21" s="34"/>
      <c r="R21" s="76" t="e">
        <f t="shared" si="0"/>
        <v>#DIV/0!</v>
      </c>
      <c r="S21" s="50"/>
      <c r="T21" s="79">
        <f>M20*S21</f>
        <v>0</v>
      </c>
      <c r="V21" s="114">
        <v>13</v>
      </c>
      <c r="W21" s="121"/>
      <c r="X21" s="110"/>
      <c r="Y21" s="110"/>
      <c r="Z21" s="110"/>
      <c r="AA21" s="110"/>
      <c r="AB21" s="110"/>
      <c r="AC21" s="110"/>
      <c r="AD21" s="110"/>
      <c r="AE21" s="110"/>
      <c r="AF21" s="122"/>
    </row>
    <row r="22" spans="2:32" ht="14.4" customHeight="1" thickBot="1">
      <c r="B22" s="283"/>
      <c r="C22" s="284"/>
      <c r="D22" s="284"/>
      <c r="E22" s="284"/>
      <c r="F22" s="285"/>
      <c r="G22" s="279"/>
      <c r="H22" s="280"/>
      <c r="I22" s="280"/>
      <c r="J22" s="280"/>
      <c r="L22" s="237">
        <f t="shared" ref="L22" si="3">L20+1</f>
        <v>5</v>
      </c>
      <c r="M22" s="269"/>
      <c r="N22" s="270"/>
      <c r="O22" s="74" t="s">
        <v>85</v>
      </c>
      <c r="P22" s="35"/>
      <c r="Q22" s="36"/>
      <c r="R22" s="75" t="e">
        <f t="shared" si="0"/>
        <v>#DIV/0!</v>
      </c>
      <c r="S22" s="51"/>
      <c r="T22" s="78">
        <f>M22*S22</f>
        <v>0</v>
      </c>
      <c r="V22" s="115">
        <v>14</v>
      </c>
      <c r="W22" s="119"/>
      <c r="X22" s="112"/>
      <c r="Y22" s="112"/>
      <c r="Z22" s="112"/>
      <c r="AA22" s="112"/>
      <c r="AB22" s="112"/>
      <c r="AC22" s="112"/>
      <c r="AD22" s="112"/>
      <c r="AE22" s="112"/>
      <c r="AF22" s="120"/>
    </row>
    <row r="23" spans="2:32" ht="14.4" customHeight="1" thickBot="1">
      <c r="B23" s="283"/>
      <c r="C23" s="284"/>
      <c r="D23" s="284"/>
      <c r="E23" s="284"/>
      <c r="F23" s="285"/>
      <c r="G23" s="279"/>
      <c r="H23" s="280"/>
      <c r="I23" s="280"/>
      <c r="J23" s="280"/>
      <c r="L23" s="237"/>
      <c r="M23" s="269"/>
      <c r="N23" s="270"/>
      <c r="O23" s="77" t="s">
        <v>88</v>
      </c>
      <c r="P23" s="33"/>
      <c r="Q23" s="34"/>
      <c r="R23" s="76" t="e">
        <f t="shared" si="0"/>
        <v>#DIV/0!</v>
      </c>
      <c r="S23" s="50"/>
      <c r="T23" s="79">
        <f>M22*S23</f>
        <v>0</v>
      </c>
      <c r="V23" s="114">
        <v>15</v>
      </c>
      <c r="W23" s="121"/>
      <c r="X23" s="110"/>
      <c r="Y23" s="110"/>
      <c r="Z23" s="110"/>
      <c r="AA23" s="110"/>
      <c r="AB23" s="110"/>
      <c r="AC23" s="110"/>
      <c r="AD23" s="110"/>
      <c r="AE23" s="110"/>
      <c r="AF23" s="122"/>
    </row>
    <row r="24" spans="2:32" ht="14.4" customHeight="1" thickBot="1">
      <c r="B24" s="283"/>
      <c r="C24" s="284"/>
      <c r="D24" s="284"/>
      <c r="E24" s="284"/>
      <c r="F24" s="285"/>
      <c r="G24" s="279"/>
      <c r="H24" s="280"/>
      <c r="I24" s="280"/>
      <c r="J24" s="280"/>
      <c r="L24" s="237">
        <f t="shared" ref="L24" si="4">L22+1</f>
        <v>6</v>
      </c>
      <c r="M24" s="271"/>
      <c r="N24" s="273"/>
      <c r="O24" s="74" t="s">
        <v>85</v>
      </c>
      <c r="P24" s="35"/>
      <c r="Q24" s="36"/>
      <c r="R24" s="75" t="e">
        <f t="shared" si="0"/>
        <v>#DIV/0!</v>
      </c>
      <c r="S24" s="51"/>
      <c r="T24" s="78">
        <f>M24*S24</f>
        <v>0</v>
      </c>
      <c r="V24" s="115">
        <v>16</v>
      </c>
      <c r="W24" s="119"/>
      <c r="X24" s="112"/>
      <c r="Y24" s="112"/>
      <c r="Z24" s="112"/>
      <c r="AA24" s="112"/>
      <c r="AB24" s="112"/>
      <c r="AC24" s="112"/>
      <c r="AD24" s="112"/>
      <c r="AE24" s="112"/>
      <c r="AF24" s="120"/>
    </row>
    <row r="25" spans="2:32" ht="14.4" customHeight="1" thickBot="1">
      <c r="B25" s="283"/>
      <c r="C25" s="284"/>
      <c r="D25" s="284"/>
      <c r="E25" s="284"/>
      <c r="F25" s="285"/>
      <c r="G25" s="279"/>
      <c r="H25" s="280"/>
      <c r="I25" s="280"/>
      <c r="J25" s="280"/>
      <c r="L25" s="237"/>
      <c r="M25" s="271"/>
      <c r="N25" s="273"/>
      <c r="O25" s="77" t="s">
        <v>88</v>
      </c>
      <c r="P25" s="33"/>
      <c r="Q25" s="34"/>
      <c r="R25" s="76" t="e">
        <f t="shared" si="0"/>
        <v>#DIV/0!</v>
      </c>
      <c r="S25" s="50"/>
      <c r="T25" s="79">
        <f>M24*S25</f>
        <v>0</v>
      </c>
      <c r="V25" s="114">
        <v>17</v>
      </c>
      <c r="W25" s="121"/>
      <c r="X25" s="110"/>
      <c r="Y25" s="110"/>
      <c r="Z25" s="110"/>
      <c r="AA25" s="110"/>
      <c r="AB25" s="110"/>
      <c r="AC25" s="110"/>
      <c r="AD25" s="110"/>
      <c r="AE25" s="110"/>
      <c r="AF25" s="122"/>
    </row>
    <row r="26" spans="2:32" ht="14.4" customHeight="1" thickBot="1">
      <c r="B26" s="283"/>
      <c r="C26" s="284"/>
      <c r="D26" s="284"/>
      <c r="E26" s="284"/>
      <c r="F26" s="285"/>
      <c r="G26" s="279"/>
      <c r="H26" s="280"/>
      <c r="I26" s="280"/>
      <c r="J26" s="280"/>
      <c r="L26" s="237">
        <f t="shared" ref="L26" si="5">L24+1</f>
        <v>7</v>
      </c>
      <c r="M26" s="269"/>
      <c r="N26" s="270"/>
      <c r="O26" s="74" t="s">
        <v>85</v>
      </c>
      <c r="P26" s="35"/>
      <c r="Q26" s="36"/>
      <c r="R26" s="75" t="e">
        <f t="shared" si="0"/>
        <v>#DIV/0!</v>
      </c>
      <c r="S26" s="51"/>
      <c r="T26" s="78">
        <f>M26*S26</f>
        <v>0</v>
      </c>
      <c r="V26" s="115">
        <v>18</v>
      </c>
      <c r="W26" s="119"/>
      <c r="X26" s="112"/>
      <c r="Y26" s="112"/>
      <c r="Z26" s="112"/>
      <c r="AA26" s="112"/>
      <c r="AB26" s="112"/>
      <c r="AC26" s="112"/>
      <c r="AD26" s="112"/>
      <c r="AE26" s="112"/>
      <c r="AF26" s="120"/>
    </row>
    <row r="27" spans="2:32" ht="14.4" customHeight="1" thickBot="1">
      <c r="B27" s="283"/>
      <c r="C27" s="284"/>
      <c r="D27" s="284"/>
      <c r="E27" s="284"/>
      <c r="F27" s="285"/>
      <c r="G27" s="279"/>
      <c r="H27" s="280"/>
      <c r="I27" s="280"/>
      <c r="J27" s="280"/>
      <c r="L27" s="237"/>
      <c r="M27" s="269"/>
      <c r="N27" s="270"/>
      <c r="O27" s="77" t="s">
        <v>88</v>
      </c>
      <c r="P27" s="33"/>
      <c r="Q27" s="34"/>
      <c r="R27" s="76" t="e">
        <f t="shared" si="0"/>
        <v>#DIV/0!</v>
      </c>
      <c r="S27" s="50"/>
      <c r="T27" s="79">
        <f>M26*S27</f>
        <v>0</v>
      </c>
      <c r="V27" s="114">
        <v>19</v>
      </c>
      <c r="W27" s="121"/>
      <c r="X27" s="110"/>
      <c r="Y27" s="110"/>
      <c r="Z27" s="110"/>
      <c r="AA27" s="110"/>
      <c r="AB27" s="110"/>
      <c r="AC27" s="110"/>
      <c r="AD27" s="110"/>
      <c r="AE27" s="110"/>
      <c r="AF27" s="122"/>
    </row>
    <row r="28" spans="2:32" ht="14.4" customHeight="1" thickBot="1">
      <c r="B28" s="283"/>
      <c r="C28" s="284"/>
      <c r="D28" s="284"/>
      <c r="E28" s="284"/>
      <c r="F28" s="285"/>
      <c r="G28" s="279"/>
      <c r="H28" s="280"/>
      <c r="I28" s="280"/>
      <c r="J28" s="280"/>
      <c r="L28" s="237">
        <f t="shared" ref="L28" si="6">L26+1</f>
        <v>8</v>
      </c>
      <c r="M28" s="271"/>
      <c r="N28" s="273"/>
      <c r="O28" s="74" t="s">
        <v>85</v>
      </c>
      <c r="P28" s="35"/>
      <c r="Q28" s="36"/>
      <c r="R28" s="75" t="e">
        <f t="shared" si="0"/>
        <v>#DIV/0!</v>
      </c>
      <c r="S28" s="51"/>
      <c r="T28" s="78">
        <f>M28*S28</f>
        <v>0</v>
      </c>
      <c r="V28" s="115">
        <v>20</v>
      </c>
      <c r="W28" s="119"/>
      <c r="X28" s="112"/>
      <c r="Y28" s="112"/>
      <c r="Z28" s="112"/>
      <c r="AA28" s="112"/>
      <c r="AB28" s="112"/>
      <c r="AC28" s="112"/>
      <c r="AD28" s="112"/>
      <c r="AE28" s="112"/>
      <c r="AF28" s="120"/>
    </row>
    <row r="29" spans="2:32" ht="14.4" customHeight="1" thickBot="1">
      <c r="B29" s="286"/>
      <c r="C29" s="287"/>
      <c r="D29" s="287"/>
      <c r="E29" s="287"/>
      <c r="F29" s="288"/>
      <c r="G29" s="281"/>
      <c r="H29" s="282"/>
      <c r="I29" s="282"/>
      <c r="J29" s="282"/>
      <c r="L29" s="237"/>
      <c r="M29" s="271"/>
      <c r="N29" s="273"/>
      <c r="O29" s="77" t="s">
        <v>88</v>
      </c>
      <c r="P29" s="33"/>
      <c r="Q29" s="34"/>
      <c r="R29" s="76" t="e">
        <f t="shared" si="0"/>
        <v>#DIV/0!</v>
      </c>
      <c r="S29" s="50"/>
      <c r="T29" s="79">
        <f>M28*S29</f>
        <v>0</v>
      </c>
      <c r="V29" s="114">
        <v>21</v>
      </c>
      <c r="W29" s="121"/>
      <c r="X29" s="110"/>
      <c r="Y29" s="110"/>
      <c r="Z29" s="110"/>
      <c r="AA29" s="110"/>
      <c r="AB29" s="110"/>
      <c r="AC29" s="110"/>
      <c r="AD29" s="110"/>
      <c r="AE29" s="110"/>
      <c r="AF29" s="122"/>
    </row>
    <row r="30" spans="2:32" ht="14.4" customHeight="1">
      <c r="L30" s="237">
        <f t="shared" ref="L30" si="7">L28+1</f>
        <v>9</v>
      </c>
      <c r="M30" s="269"/>
      <c r="N30" s="270"/>
      <c r="O30" s="74" t="s">
        <v>85</v>
      </c>
      <c r="P30" s="35"/>
      <c r="Q30" s="36"/>
      <c r="R30" s="75" t="e">
        <f t="shared" si="0"/>
        <v>#DIV/0!</v>
      </c>
      <c r="S30" s="51"/>
      <c r="T30" s="78">
        <f>M30*S30</f>
        <v>0</v>
      </c>
      <c r="V30" s="115">
        <v>22</v>
      </c>
      <c r="W30" s="119"/>
      <c r="X30" s="112"/>
      <c r="Y30" s="112"/>
      <c r="Z30" s="112"/>
      <c r="AA30" s="112"/>
      <c r="AB30" s="112"/>
      <c r="AC30" s="112"/>
      <c r="AD30" s="112"/>
      <c r="AE30" s="112"/>
      <c r="AF30" s="120"/>
    </row>
    <row r="31" spans="2:32" ht="14.4" customHeight="1">
      <c r="B31" s="9" t="s">
        <v>157</v>
      </c>
      <c r="L31" s="237"/>
      <c r="M31" s="269"/>
      <c r="N31" s="270"/>
      <c r="O31" s="77" t="s">
        <v>88</v>
      </c>
      <c r="P31" s="33"/>
      <c r="Q31" s="34"/>
      <c r="R31" s="76" t="e">
        <f t="shared" si="0"/>
        <v>#DIV/0!</v>
      </c>
      <c r="S31" s="50"/>
      <c r="T31" s="79">
        <f>M30*S31</f>
        <v>0</v>
      </c>
      <c r="V31" s="114">
        <v>23</v>
      </c>
      <c r="W31" s="121"/>
      <c r="X31" s="110"/>
      <c r="Y31" s="110"/>
      <c r="Z31" s="110"/>
      <c r="AA31" s="110"/>
      <c r="AB31" s="110"/>
      <c r="AC31" s="110"/>
      <c r="AD31" s="110"/>
      <c r="AE31" s="110"/>
      <c r="AF31" s="122"/>
    </row>
    <row r="32" spans="2:32" ht="14.4" customHeight="1" thickBot="1">
      <c r="B32" s="264" t="s">
        <v>118</v>
      </c>
      <c r="C32" s="264"/>
      <c r="D32" s="264"/>
      <c r="E32" s="264"/>
      <c r="F32" s="264"/>
      <c r="G32" s="263" t="s">
        <v>117</v>
      </c>
      <c r="H32" s="263"/>
      <c r="I32" s="263"/>
      <c r="J32" s="263"/>
      <c r="L32" s="237">
        <f t="shared" ref="L32" si="8">L30+1</f>
        <v>10</v>
      </c>
      <c r="M32" s="271"/>
      <c r="N32" s="273"/>
      <c r="O32" s="74" t="s">
        <v>85</v>
      </c>
      <c r="P32" s="35"/>
      <c r="Q32" s="36"/>
      <c r="R32" s="75" t="e">
        <f t="shared" si="0"/>
        <v>#DIV/0!</v>
      </c>
      <c r="S32" s="51"/>
      <c r="T32" s="78">
        <f>M32*S32</f>
        <v>0</v>
      </c>
      <c r="V32" s="115">
        <v>24</v>
      </c>
      <c r="W32" s="119"/>
      <c r="X32" s="112"/>
      <c r="Y32" s="112"/>
      <c r="Z32" s="112"/>
      <c r="AA32" s="112"/>
      <c r="AB32" s="112"/>
      <c r="AC32" s="112"/>
      <c r="AD32" s="112"/>
      <c r="AE32" s="112"/>
      <c r="AF32" s="120"/>
    </row>
    <row r="33" spans="2:32" ht="14.4" customHeight="1">
      <c r="B33" s="242" t="s">
        <v>128</v>
      </c>
      <c r="C33" s="243"/>
      <c r="D33" s="243"/>
      <c r="E33" s="243"/>
      <c r="F33" s="244"/>
      <c r="G33" s="251" t="s">
        <v>119</v>
      </c>
      <c r="H33" s="252"/>
      <c r="I33" s="252"/>
      <c r="J33" s="252"/>
      <c r="L33" s="237"/>
      <c r="M33" s="271"/>
      <c r="N33" s="273"/>
      <c r="O33" s="77" t="s">
        <v>88</v>
      </c>
      <c r="P33" s="33"/>
      <c r="Q33" s="34"/>
      <c r="R33" s="76" t="e">
        <f t="shared" si="0"/>
        <v>#DIV/0!</v>
      </c>
      <c r="S33" s="50"/>
      <c r="T33" s="79">
        <f>M32*S33</f>
        <v>0</v>
      </c>
      <c r="V33" s="114">
        <v>25</v>
      </c>
      <c r="W33" s="121"/>
      <c r="X33" s="110"/>
      <c r="Y33" s="110"/>
      <c r="Z33" s="110"/>
      <c r="AA33" s="110"/>
      <c r="AB33" s="110"/>
      <c r="AC33" s="110"/>
      <c r="AD33" s="110"/>
      <c r="AE33" s="110"/>
      <c r="AF33" s="122"/>
    </row>
    <row r="34" spans="2:32" ht="14.4" customHeight="1">
      <c r="B34" s="245"/>
      <c r="C34" s="246"/>
      <c r="D34" s="246"/>
      <c r="E34" s="246"/>
      <c r="F34" s="247"/>
      <c r="G34" s="251"/>
      <c r="H34" s="252"/>
      <c r="I34" s="252"/>
      <c r="J34" s="252"/>
      <c r="L34" s="237">
        <f t="shared" ref="L34" si="9">L32+1</f>
        <v>11</v>
      </c>
      <c r="M34" s="269"/>
      <c r="N34" s="270"/>
      <c r="O34" s="74" t="s">
        <v>85</v>
      </c>
      <c r="P34" s="35"/>
      <c r="Q34" s="36"/>
      <c r="R34" s="75" t="e">
        <f t="shared" si="0"/>
        <v>#DIV/0!</v>
      </c>
      <c r="S34" s="51"/>
      <c r="T34" s="78">
        <f>M34*S34</f>
        <v>0</v>
      </c>
      <c r="V34" s="115">
        <v>26</v>
      </c>
      <c r="W34" s="119"/>
      <c r="X34" s="112"/>
      <c r="Y34" s="112"/>
      <c r="Z34" s="112"/>
      <c r="AA34" s="112"/>
      <c r="AB34" s="112"/>
      <c r="AC34" s="112"/>
      <c r="AD34" s="112"/>
      <c r="AE34" s="112"/>
      <c r="AF34" s="120"/>
    </row>
    <row r="35" spans="2:32" ht="14.4" customHeight="1">
      <c r="B35" s="245"/>
      <c r="C35" s="246"/>
      <c r="D35" s="246"/>
      <c r="E35" s="246"/>
      <c r="F35" s="247"/>
      <c r="G35" s="251"/>
      <c r="H35" s="252"/>
      <c r="I35" s="252"/>
      <c r="J35" s="252"/>
      <c r="L35" s="237"/>
      <c r="M35" s="269"/>
      <c r="N35" s="270"/>
      <c r="O35" s="77" t="s">
        <v>88</v>
      </c>
      <c r="P35" s="33"/>
      <c r="Q35" s="34"/>
      <c r="R35" s="76" t="e">
        <f t="shared" si="0"/>
        <v>#DIV/0!</v>
      </c>
      <c r="S35" s="50"/>
      <c r="T35" s="79">
        <f>M34*S35</f>
        <v>0</v>
      </c>
      <c r="V35" s="114">
        <v>27</v>
      </c>
      <c r="W35" s="121"/>
      <c r="X35" s="110"/>
      <c r="Y35" s="110"/>
      <c r="Z35" s="110"/>
      <c r="AA35" s="110"/>
      <c r="AB35" s="110"/>
      <c r="AC35" s="110"/>
      <c r="AD35" s="110"/>
      <c r="AE35" s="110"/>
      <c r="AF35" s="122"/>
    </row>
    <row r="36" spans="2:32" ht="14.4" customHeight="1">
      <c r="B36" s="245"/>
      <c r="C36" s="246"/>
      <c r="D36" s="246"/>
      <c r="E36" s="246"/>
      <c r="F36" s="247"/>
      <c r="G36" s="251"/>
      <c r="H36" s="252"/>
      <c r="I36" s="252"/>
      <c r="J36" s="252"/>
      <c r="L36" s="237">
        <f t="shared" ref="L36" si="10">L34+1</f>
        <v>12</v>
      </c>
      <c r="M36" s="271"/>
      <c r="N36" s="273"/>
      <c r="O36" s="74" t="s">
        <v>85</v>
      </c>
      <c r="P36" s="35"/>
      <c r="Q36" s="36"/>
      <c r="R36" s="75" t="e">
        <f t="shared" si="0"/>
        <v>#DIV/0!</v>
      </c>
      <c r="S36" s="51"/>
      <c r="T36" s="78">
        <f>M36*S36</f>
        <v>0</v>
      </c>
      <c r="V36" s="115">
        <v>28</v>
      </c>
      <c r="W36" s="119"/>
      <c r="X36" s="112"/>
      <c r="Y36" s="112"/>
      <c r="Z36" s="112"/>
      <c r="AA36" s="112"/>
      <c r="AB36" s="112"/>
      <c r="AC36" s="112"/>
      <c r="AD36" s="112"/>
      <c r="AE36" s="112"/>
      <c r="AF36" s="120"/>
    </row>
    <row r="37" spans="2:32" ht="14.4" customHeight="1">
      <c r="B37" s="245"/>
      <c r="C37" s="246"/>
      <c r="D37" s="246"/>
      <c r="E37" s="246"/>
      <c r="F37" s="247"/>
      <c r="G37" s="251"/>
      <c r="H37" s="252"/>
      <c r="I37" s="252"/>
      <c r="J37" s="252"/>
      <c r="L37" s="237"/>
      <c r="M37" s="271"/>
      <c r="N37" s="273"/>
      <c r="O37" s="77" t="s">
        <v>88</v>
      </c>
      <c r="P37" s="33"/>
      <c r="Q37" s="34"/>
      <c r="R37" s="76" t="e">
        <f t="shared" si="0"/>
        <v>#DIV/0!</v>
      </c>
      <c r="S37" s="50"/>
      <c r="T37" s="79">
        <f>M36*S37</f>
        <v>0</v>
      </c>
      <c r="V37" s="114">
        <v>29</v>
      </c>
      <c r="W37" s="121"/>
      <c r="X37" s="110"/>
      <c r="Y37" s="110"/>
      <c r="Z37" s="110"/>
      <c r="AA37" s="110"/>
      <c r="AB37" s="110"/>
      <c r="AC37" s="110"/>
      <c r="AD37" s="110"/>
      <c r="AE37" s="110"/>
      <c r="AF37" s="122"/>
    </row>
    <row r="38" spans="2:32" ht="14.4" customHeight="1">
      <c r="B38" s="245"/>
      <c r="C38" s="246"/>
      <c r="D38" s="246"/>
      <c r="E38" s="246"/>
      <c r="F38" s="247"/>
      <c r="G38" s="251"/>
      <c r="H38" s="252"/>
      <c r="I38" s="252"/>
      <c r="J38" s="252"/>
      <c r="L38" s="237">
        <f t="shared" ref="L38" si="11">L36+1</f>
        <v>13</v>
      </c>
      <c r="M38" s="269"/>
      <c r="N38" s="270"/>
      <c r="O38" s="74" t="s">
        <v>85</v>
      </c>
      <c r="P38" s="35"/>
      <c r="Q38" s="36"/>
      <c r="R38" s="75" t="e">
        <f t="shared" si="0"/>
        <v>#DIV/0!</v>
      </c>
      <c r="S38" s="51"/>
      <c r="T38" s="78">
        <f>M38*S38</f>
        <v>0</v>
      </c>
      <c r="V38" s="115">
        <v>30</v>
      </c>
      <c r="W38" s="119"/>
      <c r="X38" s="112"/>
      <c r="Y38" s="112"/>
      <c r="Z38" s="112"/>
      <c r="AA38" s="112"/>
      <c r="AB38" s="112"/>
      <c r="AC38" s="112"/>
      <c r="AD38" s="112"/>
      <c r="AE38" s="112"/>
      <c r="AF38" s="120"/>
    </row>
    <row r="39" spans="2:32" ht="14.4" customHeight="1" thickBot="1">
      <c r="B39" s="248"/>
      <c r="C39" s="249"/>
      <c r="D39" s="249"/>
      <c r="E39" s="249"/>
      <c r="F39" s="250"/>
      <c r="G39" s="251"/>
      <c r="H39" s="252"/>
      <c r="I39" s="252"/>
      <c r="J39" s="252"/>
      <c r="L39" s="237"/>
      <c r="M39" s="269"/>
      <c r="N39" s="270"/>
      <c r="O39" s="77" t="s">
        <v>88</v>
      </c>
      <c r="P39" s="33"/>
      <c r="Q39" s="34"/>
      <c r="R39" s="76" t="e">
        <f t="shared" si="0"/>
        <v>#DIV/0!</v>
      </c>
      <c r="S39" s="50"/>
      <c r="T39" s="79">
        <f>M38*S39</f>
        <v>0</v>
      </c>
      <c r="V39" s="114">
        <v>31</v>
      </c>
      <c r="W39" s="121"/>
      <c r="X39" s="110"/>
      <c r="Y39" s="110"/>
      <c r="Z39" s="110"/>
      <c r="AA39" s="110"/>
      <c r="AB39" s="110"/>
      <c r="AC39" s="110"/>
      <c r="AD39" s="110"/>
      <c r="AE39" s="110"/>
      <c r="AF39" s="122"/>
    </row>
    <row r="40" spans="2:32" ht="14.4" customHeight="1">
      <c r="L40" s="237">
        <f t="shared" ref="L40" si="12">L38+1</f>
        <v>14</v>
      </c>
      <c r="M40" s="271"/>
      <c r="N40" s="273"/>
      <c r="O40" s="74" t="s">
        <v>85</v>
      </c>
      <c r="P40" s="35"/>
      <c r="Q40" s="36"/>
      <c r="R40" s="75" t="e">
        <f t="shared" si="0"/>
        <v>#DIV/0!</v>
      </c>
      <c r="S40" s="51"/>
      <c r="T40" s="78">
        <f>M40*S40</f>
        <v>0</v>
      </c>
      <c r="V40" s="115">
        <v>32</v>
      </c>
      <c r="W40" s="119"/>
      <c r="X40" s="112"/>
      <c r="Y40" s="112"/>
      <c r="Z40" s="112"/>
      <c r="AA40" s="112"/>
      <c r="AB40" s="112"/>
      <c r="AC40" s="112"/>
      <c r="AD40" s="112"/>
      <c r="AE40" s="112"/>
      <c r="AF40" s="120"/>
    </row>
    <row r="41" spans="2:32" ht="14.4" customHeight="1">
      <c r="B41" s="9" t="s">
        <v>180</v>
      </c>
      <c r="G41" s="8"/>
      <c r="L41" s="237"/>
      <c r="M41" s="271"/>
      <c r="N41" s="273"/>
      <c r="O41" s="77" t="s">
        <v>88</v>
      </c>
      <c r="P41" s="33"/>
      <c r="Q41" s="34"/>
      <c r="R41" s="76" t="e">
        <f t="shared" si="0"/>
        <v>#DIV/0!</v>
      </c>
      <c r="S41" s="50"/>
      <c r="T41" s="79">
        <f>M40*S41</f>
        <v>0</v>
      </c>
      <c r="V41" s="114">
        <v>33</v>
      </c>
      <c r="W41" s="121"/>
      <c r="X41" s="110"/>
      <c r="Y41" s="110"/>
      <c r="Z41" s="110"/>
      <c r="AA41" s="110"/>
      <c r="AB41" s="110"/>
      <c r="AC41" s="110"/>
      <c r="AD41" s="110"/>
      <c r="AE41" s="110"/>
      <c r="AF41" s="122"/>
    </row>
    <row r="42" spans="2:32" ht="14.4" customHeight="1" thickBot="1">
      <c r="B42" s="264" t="s">
        <v>118</v>
      </c>
      <c r="C42" s="264"/>
      <c r="D42" s="264"/>
      <c r="E42" s="264"/>
      <c r="F42" s="264"/>
      <c r="G42" s="264" t="s">
        <v>117</v>
      </c>
      <c r="H42" s="264"/>
      <c r="I42" s="264"/>
      <c r="J42" s="264"/>
      <c r="L42" s="237">
        <f t="shared" ref="L42" si="13">L40+1</f>
        <v>15</v>
      </c>
      <c r="M42" s="269"/>
      <c r="N42" s="270"/>
      <c r="O42" s="74" t="s">
        <v>85</v>
      </c>
      <c r="P42" s="35"/>
      <c r="Q42" s="36"/>
      <c r="R42" s="75" t="e">
        <f t="shared" si="0"/>
        <v>#DIV/0!</v>
      </c>
      <c r="S42" s="51"/>
      <c r="T42" s="78">
        <f>M42*S42</f>
        <v>0</v>
      </c>
      <c r="V42" s="115">
        <v>34</v>
      </c>
      <c r="W42" s="123"/>
      <c r="X42" s="113"/>
      <c r="Y42" s="113"/>
      <c r="Z42" s="113"/>
      <c r="AA42" s="113"/>
      <c r="AB42" s="113"/>
      <c r="AC42" s="113"/>
      <c r="AD42" s="113"/>
      <c r="AE42" s="113"/>
      <c r="AF42" s="124"/>
    </row>
    <row r="43" spans="2:32" ht="14.4" customHeight="1">
      <c r="B43" s="242" t="s">
        <v>181</v>
      </c>
      <c r="C43" s="243"/>
      <c r="D43" s="243"/>
      <c r="E43" s="243"/>
      <c r="F43" s="244"/>
      <c r="G43" s="251" t="s">
        <v>161</v>
      </c>
      <c r="H43" s="252"/>
      <c r="I43" s="252"/>
      <c r="J43" s="252"/>
      <c r="L43" s="237"/>
      <c r="M43" s="269"/>
      <c r="N43" s="270"/>
      <c r="O43" s="77" t="s">
        <v>88</v>
      </c>
      <c r="P43" s="33"/>
      <c r="Q43" s="34"/>
      <c r="R43" s="76" t="e">
        <f t="shared" si="0"/>
        <v>#DIV/0!</v>
      </c>
      <c r="S43" s="50"/>
      <c r="T43" s="79">
        <f>M42*S43</f>
        <v>0</v>
      </c>
      <c r="V43" s="114">
        <v>35</v>
      </c>
      <c r="W43" s="125"/>
      <c r="X43" s="111"/>
      <c r="Y43" s="111"/>
      <c r="Z43" s="111"/>
      <c r="AA43" s="111"/>
      <c r="AB43" s="111"/>
      <c r="AC43" s="111"/>
      <c r="AD43" s="111"/>
      <c r="AE43" s="111"/>
      <c r="AF43" s="126"/>
    </row>
    <row r="44" spans="2:32" ht="14.4" customHeight="1">
      <c r="B44" s="245"/>
      <c r="C44" s="246"/>
      <c r="D44" s="246"/>
      <c r="E44" s="246"/>
      <c r="F44" s="247"/>
      <c r="G44" s="251"/>
      <c r="H44" s="252"/>
      <c r="I44" s="252"/>
      <c r="J44" s="252"/>
      <c r="L44" s="237">
        <f t="shared" ref="L44" si="14">L42+1</f>
        <v>16</v>
      </c>
      <c r="M44" s="271"/>
      <c r="N44" s="273"/>
      <c r="O44" s="74" t="s">
        <v>85</v>
      </c>
      <c r="P44" s="35"/>
      <c r="Q44" s="36"/>
      <c r="R44" s="75" t="e">
        <f t="shared" ref="R44:R73" si="15">S44/$S$11</f>
        <v>#DIV/0!</v>
      </c>
      <c r="S44" s="51"/>
      <c r="T44" s="78">
        <f>M44*S44</f>
        <v>0</v>
      </c>
      <c r="V44" s="115">
        <v>36</v>
      </c>
      <c r="W44" s="123"/>
      <c r="X44" s="113"/>
      <c r="Y44" s="113"/>
      <c r="Z44" s="113"/>
      <c r="AA44" s="113"/>
      <c r="AB44" s="113"/>
      <c r="AC44" s="113"/>
      <c r="AD44" s="113"/>
      <c r="AE44" s="113"/>
      <c r="AF44" s="124"/>
    </row>
    <row r="45" spans="2:32" ht="14.4" customHeight="1">
      <c r="B45" s="245"/>
      <c r="C45" s="246"/>
      <c r="D45" s="246"/>
      <c r="E45" s="246"/>
      <c r="F45" s="247"/>
      <c r="G45" s="251"/>
      <c r="H45" s="252"/>
      <c r="I45" s="252"/>
      <c r="J45" s="252"/>
      <c r="L45" s="237"/>
      <c r="M45" s="271"/>
      <c r="N45" s="273"/>
      <c r="O45" s="77" t="s">
        <v>88</v>
      </c>
      <c r="P45" s="33"/>
      <c r="Q45" s="34"/>
      <c r="R45" s="76" t="e">
        <f t="shared" si="15"/>
        <v>#DIV/0!</v>
      </c>
      <c r="S45" s="50"/>
      <c r="T45" s="79">
        <f>M44*S45</f>
        <v>0</v>
      </c>
      <c r="V45" s="114">
        <v>37</v>
      </c>
      <c r="W45" s="125"/>
      <c r="X45" s="111"/>
      <c r="Y45" s="111"/>
      <c r="Z45" s="111"/>
      <c r="AA45" s="111"/>
      <c r="AB45" s="111"/>
      <c r="AC45" s="111"/>
      <c r="AD45" s="111"/>
      <c r="AE45" s="111"/>
      <c r="AF45" s="126"/>
    </row>
    <row r="46" spans="2:32" ht="14.4" customHeight="1">
      <c r="B46" s="245"/>
      <c r="C46" s="246"/>
      <c r="D46" s="246"/>
      <c r="E46" s="246"/>
      <c r="F46" s="247"/>
      <c r="G46" s="251"/>
      <c r="H46" s="252"/>
      <c r="I46" s="252"/>
      <c r="J46" s="252"/>
      <c r="L46" s="237">
        <f t="shared" ref="L46" si="16">L44+1</f>
        <v>17</v>
      </c>
      <c r="M46" s="269"/>
      <c r="N46" s="270"/>
      <c r="O46" s="74" t="s">
        <v>85</v>
      </c>
      <c r="P46" s="35"/>
      <c r="Q46" s="36"/>
      <c r="R46" s="75" t="e">
        <f t="shared" si="15"/>
        <v>#DIV/0!</v>
      </c>
      <c r="S46" s="51"/>
      <c r="T46" s="78">
        <f>M46*S46</f>
        <v>0</v>
      </c>
      <c r="V46" s="115">
        <v>38</v>
      </c>
      <c r="W46" s="123"/>
      <c r="X46" s="113"/>
      <c r="Y46" s="113"/>
      <c r="Z46" s="113"/>
      <c r="AA46" s="113"/>
      <c r="AB46" s="113"/>
      <c r="AC46" s="113"/>
      <c r="AD46" s="113"/>
      <c r="AE46" s="113"/>
      <c r="AF46" s="124"/>
    </row>
    <row r="47" spans="2:32" ht="14.4" customHeight="1">
      <c r="B47" s="245"/>
      <c r="C47" s="246"/>
      <c r="D47" s="246"/>
      <c r="E47" s="246"/>
      <c r="F47" s="247"/>
      <c r="G47" s="251"/>
      <c r="H47" s="252"/>
      <c r="I47" s="252"/>
      <c r="J47" s="252"/>
      <c r="L47" s="237"/>
      <c r="M47" s="269"/>
      <c r="N47" s="270"/>
      <c r="O47" s="77" t="s">
        <v>88</v>
      </c>
      <c r="P47" s="33"/>
      <c r="Q47" s="34"/>
      <c r="R47" s="76" t="e">
        <f t="shared" si="15"/>
        <v>#DIV/0!</v>
      </c>
      <c r="S47" s="50"/>
      <c r="T47" s="79">
        <f>M46*S47</f>
        <v>0</v>
      </c>
      <c r="V47" s="114">
        <v>39</v>
      </c>
      <c r="W47" s="125"/>
      <c r="X47" s="111"/>
      <c r="Y47" s="111"/>
      <c r="Z47" s="111"/>
      <c r="AA47" s="111"/>
      <c r="AB47" s="111"/>
      <c r="AC47" s="111"/>
      <c r="AD47" s="111"/>
      <c r="AE47" s="111"/>
      <c r="AF47" s="126"/>
    </row>
    <row r="48" spans="2:32" ht="14.4" customHeight="1">
      <c r="B48" s="245"/>
      <c r="C48" s="246"/>
      <c r="D48" s="246"/>
      <c r="E48" s="246"/>
      <c r="F48" s="247"/>
      <c r="G48" s="251"/>
      <c r="H48" s="252"/>
      <c r="I48" s="252"/>
      <c r="J48" s="252"/>
      <c r="L48" s="237">
        <f t="shared" ref="L48" si="17">L46+1</f>
        <v>18</v>
      </c>
      <c r="M48" s="271"/>
      <c r="N48" s="273"/>
      <c r="O48" s="74" t="s">
        <v>85</v>
      </c>
      <c r="P48" s="35"/>
      <c r="Q48" s="36"/>
      <c r="R48" s="75" t="e">
        <f t="shared" si="15"/>
        <v>#DIV/0!</v>
      </c>
      <c r="S48" s="51"/>
      <c r="T48" s="78">
        <f>M48*S48</f>
        <v>0</v>
      </c>
      <c r="V48" s="115">
        <v>40</v>
      </c>
      <c r="W48" s="123"/>
      <c r="X48" s="113"/>
      <c r="Y48" s="113"/>
      <c r="Z48" s="113"/>
      <c r="AA48" s="113"/>
      <c r="AB48" s="113"/>
      <c r="AC48" s="113"/>
      <c r="AD48" s="113"/>
      <c r="AE48" s="113"/>
      <c r="AF48" s="124"/>
    </row>
    <row r="49" spans="2:32" ht="14.4" customHeight="1">
      <c r="B49" s="245"/>
      <c r="C49" s="246"/>
      <c r="D49" s="246"/>
      <c r="E49" s="246"/>
      <c r="F49" s="247"/>
      <c r="G49" s="251"/>
      <c r="H49" s="252"/>
      <c r="I49" s="252"/>
      <c r="J49" s="252"/>
      <c r="L49" s="237"/>
      <c r="M49" s="271"/>
      <c r="N49" s="273"/>
      <c r="O49" s="77" t="s">
        <v>88</v>
      </c>
      <c r="P49" s="33"/>
      <c r="Q49" s="34"/>
      <c r="R49" s="76" t="e">
        <f t="shared" si="15"/>
        <v>#DIV/0!</v>
      </c>
      <c r="S49" s="50"/>
      <c r="T49" s="79">
        <f>M48*S49</f>
        <v>0</v>
      </c>
      <c r="V49" s="114">
        <v>41</v>
      </c>
      <c r="W49" s="125"/>
      <c r="X49" s="111"/>
      <c r="Y49" s="111"/>
      <c r="Z49" s="111"/>
      <c r="AA49" s="111"/>
      <c r="AB49" s="111"/>
      <c r="AC49" s="111"/>
      <c r="AD49" s="111"/>
      <c r="AE49" s="111"/>
      <c r="AF49" s="126"/>
    </row>
    <row r="50" spans="2:32" ht="14.4" customHeight="1">
      <c r="B50" s="245"/>
      <c r="C50" s="246"/>
      <c r="D50" s="246"/>
      <c r="E50" s="246"/>
      <c r="F50" s="247"/>
      <c r="G50" s="251"/>
      <c r="H50" s="252"/>
      <c r="I50" s="252"/>
      <c r="J50" s="252"/>
      <c r="L50" s="237">
        <f t="shared" ref="L50" si="18">L48+1</f>
        <v>19</v>
      </c>
      <c r="M50" s="269"/>
      <c r="N50" s="270"/>
      <c r="O50" s="74" t="s">
        <v>85</v>
      </c>
      <c r="P50" s="35"/>
      <c r="Q50" s="36"/>
      <c r="R50" s="75" t="e">
        <f t="shared" si="15"/>
        <v>#DIV/0!</v>
      </c>
      <c r="S50" s="51"/>
      <c r="T50" s="78">
        <f>M50*S50</f>
        <v>0</v>
      </c>
      <c r="V50" s="115">
        <v>42</v>
      </c>
      <c r="W50" s="123"/>
      <c r="X50" s="113"/>
      <c r="Y50" s="113"/>
      <c r="Z50" s="113"/>
      <c r="AA50" s="113"/>
      <c r="AB50" s="113"/>
      <c r="AC50" s="113"/>
      <c r="AD50" s="113"/>
      <c r="AE50" s="113"/>
      <c r="AF50" s="124"/>
    </row>
    <row r="51" spans="2:32" ht="14.4" customHeight="1">
      <c r="B51" s="245"/>
      <c r="C51" s="246"/>
      <c r="D51" s="246"/>
      <c r="E51" s="246"/>
      <c r="F51" s="247"/>
      <c r="G51" s="251"/>
      <c r="H51" s="252"/>
      <c r="I51" s="252"/>
      <c r="J51" s="252"/>
      <c r="L51" s="237"/>
      <c r="M51" s="269"/>
      <c r="N51" s="270"/>
      <c r="O51" s="77" t="s">
        <v>88</v>
      </c>
      <c r="P51" s="33"/>
      <c r="Q51" s="34"/>
      <c r="R51" s="76" t="e">
        <f t="shared" si="15"/>
        <v>#DIV/0!</v>
      </c>
      <c r="S51" s="50"/>
      <c r="T51" s="79">
        <f>M50*S51</f>
        <v>0</v>
      </c>
      <c r="V51" s="114">
        <v>43</v>
      </c>
      <c r="W51" s="125"/>
      <c r="X51" s="111"/>
      <c r="Y51" s="111"/>
      <c r="Z51" s="111"/>
      <c r="AA51" s="111"/>
      <c r="AB51" s="111"/>
      <c r="AC51" s="111"/>
      <c r="AD51" s="111"/>
      <c r="AE51" s="111"/>
      <c r="AF51" s="126"/>
    </row>
    <row r="52" spans="2:32" ht="14.4" customHeight="1">
      <c r="B52" s="245"/>
      <c r="C52" s="246"/>
      <c r="D52" s="246"/>
      <c r="E52" s="246"/>
      <c r="F52" s="247"/>
      <c r="G52" s="251"/>
      <c r="H52" s="252"/>
      <c r="I52" s="252"/>
      <c r="J52" s="252"/>
      <c r="L52" s="237">
        <f t="shared" ref="L52" si="19">L50+1</f>
        <v>20</v>
      </c>
      <c r="M52" s="271"/>
      <c r="N52" s="273"/>
      <c r="O52" s="74" t="s">
        <v>85</v>
      </c>
      <c r="P52" s="35"/>
      <c r="Q52" s="36"/>
      <c r="R52" s="75" t="e">
        <f t="shared" si="15"/>
        <v>#DIV/0!</v>
      </c>
      <c r="S52" s="51"/>
      <c r="T52" s="78">
        <f>M52*S52</f>
        <v>0</v>
      </c>
      <c r="V52" s="115">
        <v>44</v>
      </c>
      <c r="W52" s="123"/>
      <c r="X52" s="113"/>
      <c r="Y52" s="113"/>
      <c r="Z52" s="113"/>
      <c r="AA52" s="113"/>
      <c r="AB52" s="113"/>
      <c r="AC52" s="113"/>
      <c r="AD52" s="113"/>
      <c r="AE52" s="113"/>
      <c r="AF52" s="124"/>
    </row>
    <row r="53" spans="2:32" ht="14.4" customHeight="1">
      <c r="B53" s="245"/>
      <c r="C53" s="246"/>
      <c r="D53" s="246"/>
      <c r="E53" s="246"/>
      <c r="F53" s="247"/>
      <c r="G53" s="251"/>
      <c r="H53" s="252"/>
      <c r="I53" s="252"/>
      <c r="J53" s="252"/>
      <c r="L53" s="237"/>
      <c r="M53" s="271"/>
      <c r="N53" s="273"/>
      <c r="O53" s="77" t="s">
        <v>88</v>
      </c>
      <c r="P53" s="33"/>
      <c r="Q53" s="34"/>
      <c r="R53" s="76" t="e">
        <f t="shared" si="15"/>
        <v>#DIV/0!</v>
      </c>
      <c r="S53" s="50"/>
      <c r="T53" s="79">
        <f>M52*S53</f>
        <v>0</v>
      </c>
      <c r="V53" s="114">
        <v>45</v>
      </c>
      <c r="W53" s="125"/>
      <c r="X53" s="111"/>
      <c r="Y53" s="111"/>
      <c r="Z53" s="111"/>
      <c r="AA53" s="111"/>
      <c r="AB53" s="111"/>
      <c r="AC53" s="111"/>
      <c r="AD53" s="111"/>
      <c r="AE53" s="111"/>
      <c r="AF53" s="126"/>
    </row>
    <row r="54" spans="2:32" ht="14.4" customHeight="1">
      <c r="B54" s="245"/>
      <c r="C54" s="246"/>
      <c r="D54" s="246"/>
      <c r="E54" s="246"/>
      <c r="F54" s="247"/>
      <c r="G54" s="251"/>
      <c r="H54" s="252"/>
      <c r="I54" s="252"/>
      <c r="J54" s="252"/>
      <c r="L54" s="237">
        <f t="shared" ref="L54" si="20">L52+1</f>
        <v>21</v>
      </c>
      <c r="M54" s="269"/>
      <c r="N54" s="270"/>
      <c r="O54" s="74" t="s">
        <v>85</v>
      </c>
      <c r="P54" s="35"/>
      <c r="Q54" s="36"/>
      <c r="R54" s="75" t="e">
        <f t="shared" si="15"/>
        <v>#DIV/0!</v>
      </c>
      <c r="S54" s="51"/>
      <c r="T54" s="78">
        <f>M54*S54</f>
        <v>0</v>
      </c>
      <c r="V54" s="115">
        <v>46</v>
      </c>
      <c r="W54" s="123"/>
      <c r="X54" s="113"/>
      <c r="Y54" s="113"/>
      <c r="Z54" s="113"/>
      <c r="AA54" s="113"/>
      <c r="AB54" s="113"/>
      <c r="AC54" s="113"/>
      <c r="AD54" s="113"/>
      <c r="AE54" s="113"/>
      <c r="AF54" s="124"/>
    </row>
    <row r="55" spans="2:32" ht="14.4" customHeight="1">
      <c r="B55" s="245"/>
      <c r="C55" s="246"/>
      <c r="D55" s="246"/>
      <c r="E55" s="246"/>
      <c r="F55" s="247"/>
      <c r="G55" s="251"/>
      <c r="H55" s="252"/>
      <c r="I55" s="252"/>
      <c r="J55" s="252"/>
      <c r="L55" s="237"/>
      <c r="M55" s="269"/>
      <c r="N55" s="270"/>
      <c r="O55" s="77" t="s">
        <v>88</v>
      </c>
      <c r="P55" s="33"/>
      <c r="Q55" s="34"/>
      <c r="R55" s="76" t="e">
        <f t="shared" si="15"/>
        <v>#DIV/0!</v>
      </c>
      <c r="S55" s="50"/>
      <c r="T55" s="79">
        <f>M54*S55</f>
        <v>0</v>
      </c>
      <c r="V55" s="114">
        <v>47</v>
      </c>
      <c r="W55" s="125"/>
      <c r="X55" s="111"/>
      <c r="Y55" s="111"/>
      <c r="Z55" s="111"/>
      <c r="AA55" s="111"/>
      <c r="AB55" s="111"/>
      <c r="AC55" s="111"/>
      <c r="AD55" s="111"/>
      <c r="AE55" s="111"/>
      <c r="AF55" s="126"/>
    </row>
    <row r="56" spans="2:32" ht="14.4" customHeight="1">
      <c r="B56" s="245"/>
      <c r="C56" s="246"/>
      <c r="D56" s="246"/>
      <c r="E56" s="246"/>
      <c r="F56" s="247"/>
      <c r="G56" s="251"/>
      <c r="H56" s="252"/>
      <c r="I56" s="252"/>
      <c r="J56" s="252"/>
      <c r="L56" s="237">
        <f t="shared" ref="L56" si="21">L54+1</f>
        <v>22</v>
      </c>
      <c r="M56" s="271"/>
      <c r="N56" s="273"/>
      <c r="O56" s="74" t="s">
        <v>85</v>
      </c>
      <c r="P56" s="35"/>
      <c r="Q56" s="36"/>
      <c r="R56" s="75" t="e">
        <f t="shared" si="15"/>
        <v>#DIV/0!</v>
      </c>
      <c r="S56" s="51"/>
      <c r="T56" s="78">
        <f>M56*S56</f>
        <v>0</v>
      </c>
      <c r="V56" s="115">
        <v>48</v>
      </c>
      <c r="W56" s="123"/>
      <c r="X56" s="113"/>
      <c r="Y56" s="113"/>
      <c r="Z56" s="113"/>
      <c r="AA56" s="113"/>
      <c r="AB56" s="113"/>
      <c r="AC56" s="113"/>
      <c r="AD56" s="113"/>
      <c r="AE56" s="113"/>
      <c r="AF56" s="124"/>
    </row>
    <row r="57" spans="2:32" ht="14.4" customHeight="1">
      <c r="B57" s="245"/>
      <c r="C57" s="246"/>
      <c r="D57" s="246"/>
      <c r="E57" s="246"/>
      <c r="F57" s="247"/>
      <c r="G57" s="251"/>
      <c r="H57" s="252"/>
      <c r="I57" s="252"/>
      <c r="J57" s="252"/>
      <c r="L57" s="237"/>
      <c r="M57" s="271"/>
      <c r="N57" s="273"/>
      <c r="O57" s="77" t="s">
        <v>88</v>
      </c>
      <c r="P57" s="33"/>
      <c r="Q57" s="34"/>
      <c r="R57" s="76" t="e">
        <f t="shared" si="15"/>
        <v>#DIV/0!</v>
      </c>
      <c r="S57" s="50"/>
      <c r="T57" s="79">
        <f>M56*S57</f>
        <v>0</v>
      </c>
      <c r="V57" s="114">
        <v>49</v>
      </c>
      <c r="W57" s="125"/>
      <c r="X57" s="111"/>
      <c r="Y57" s="111"/>
      <c r="Z57" s="111"/>
      <c r="AA57" s="111"/>
      <c r="AB57" s="111"/>
      <c r="AC57" s="111"/>
      <c r="AD57" s="111"/>
      <c r="AE57" s="111"/>
      <c r="AF57" s="126"/>
    </row>
    <row r="58" spans="2:32" ht="14.4" customHeight="1">
      <c r="B58" s="245"/>
      <c r="C58" s="246"/>
      <c r="D58" s="246"/>
      <c r="E58" s="246"/>
      <c r="F58" s="247"/>
      <c r="G58" s="251"/>
      <c r="H58" s="252"/>
      <c r="I58" s="252"/>
      <c r="J58" s="252"/>
      <c r="L58" s="237">
        <f t="shared" ref="L58" si="22">L56+1</f>
        <v>23</v>
      </c>
      <c r="M58" s="269"/>
      <c r="N58" s="270"/>
      <c r="O58" s="74" t="s">
        <v>85</v>
      </c>
      <c r="P58" s="35"/>
      <c r="Q58" s="36"/>
      <c r="R58" s="75" t="e">
        <f t="shared" si="15"/>
        <v>#DIV/0!</v>
      </c>
      <c r="S58" s="51"/>
      <c r="T58" s="78">
        <f>M58*S58</f>
        <v>0</v>
      </c>
      <c r="V58" s="115">
        <v>50</v>
      </c>
      <c r="W58" s="123"/>
      <c r="X58" s="113"/>
      <c r="Y58" s="113"/>
      <c r="Z58" s="113"/>
      <c r="AA58" s="113"/>
      <c r="AB58" s="113"/>
      <c r="AC58" s="113"/>
      <c r="AD58" s="113"/>
      <c r="AE58" s="113"/>
      <c r="AF58" s="124"/>
    </row>
    <row r="59" spans="2:32" ht="14.4" customHeight="1">
      <c r="B59" s="245"/>
      <c r="C59" s="246"/>
      <c r="D59" s="246"/>
      <c r="E59" s="246"/>
      <c r="F59" s="247"/>
      <c r="G59" s="251"/>
      <c r="H59" s="252"/>
      <c r="I59" s="252"/>
      <c r="J59" s="252"/>
      <c r="L59" s="237"/>
      <c r="M59" s="269"/>
      <c r="N59" s="270"/>
      <c r="O59" s="77" t="s">
        <v>88</v>
      </c>
      <c r="P59" s="33"/>
      <c r="Q59" s="34"/>
      <c r="R59" s="76" t="e">
        <f t="shared" si="15"/>
        <v>#DIV/0!</v>
      </c>
      <c r="S59" s="50"/>
      <c r="T59" s="79">
        <f>M58*S59</f>
        <v>0</v>
      </c>
      <c r="V59" s="114">
        <v>51</v>
      </c>
      <c r="W59" s="125"/>
      <c r="X59" s="111"/>
      <c r="Y59" s="111"/>
      <c r="Z59" s="111"/>
      <c r="AA59" s="111"/>
      <c r="AB59" s="111"/>
      <c r="AC59" s="111"/>
      <c r="AD59" s="111"/>
      <c r="AE59" s="111"/>
      <c r="AF59" s="126"/>
    </row>
    <row r="60" spans="2:32" ht="14.4" customHeight="1">
      <c r="B60" s="245"/>
      <c r="C60" s="246"/>
      <c r="D60" s="246"/>
      <c r="E60" s="246"/>
      <c r="F60" s="247"/>
      <c r="G60" s="251"/>
      <c r="H60" s="252"/>
      <c r="I60" s="252"/>
      <c r="J60" s="252"/>
      <c r="L60" s="237">
        <f t="shared" ref="L60" si="23">L58+1</f>
        <v>24</v>
      </c>
      <c r="M60" s="271"/>
      <c r="N60" s="273"/>
      <c r="O60" s="74" t="s">
        <v>85</v>
      </c>
      <c r="P60" s="35"/>
      <c r="Q60" s="36"/>
      <c r="R60" s="75" t="e">
        <f t="shared" si="15"/>
        <v>#DIV/0!</v>
      </c>
      <c r="S60" s="51"/>
      <c r="T60" s="78">
        <f>M60*S60</f>
        <v>0</v>
      </c>
      <c r="V60" s="115">
        <v>52</v>
      </c>
      <c r="W60" s="123"/>
      <c r="X60" s="113"/>
      <c r="Y60" s="113"/>
      <c r="Z60" s="113"/>
      <c r="AA60" s="113"/>
      <c r="AB60" s="113"/>
      <c r="AC60" s="113"/>
      <c r="AD60" s="113"/>
      <c r="AE60" s="113"/>
      <c r="AF60" s="124"/>
    </row>
    <row r="61" spans="2:32" ht="14.4" customHeight="1">
      <c r="B61" s="245"/>
      <c r="C61" s="246"/>
      <c r="D61" s="246"/>
      <c r="E61" s="246"/>
      <c r="F61" s="247"/>
      <c r="G61" s="251"/>
      <c r="H61" s="252"/>
      <c r="I61" s="252"/>
      <c r="J61" s="252"/>
      <c r="L61" s="237"/>
      <c r="M61" s="271"/>
      <c r="N61" s="273"/>
      <c r="O61" s="77" t="s">
        <v>88</v>
      </c>
      <c r="P61" s="33"/>
      <c r="Q61" s="34"/>
      <c r="R61" s="76" t="e">
        <f t="shared" si="15"/>
        <v>#DIV/0!</v>
      </c>
      <c r="S61" s="50"/>
      <c r="T61" s="79">
        <f>M60*S61</f>
        <v>0</v>
      </c>
      <c r="V61" s="114">
        <v>53</v>
      </c>
      <c r="W61" s="125"/>
      <c r="X61" s="111"/>
      <c r="Y61" s="111"/>
      <c r="Z61" s="111"/>
      <c r="AA61" s="111"/>
      <c r="AB61" s="111"/>
      <c r="AC61" s="111"/>
      <c r="AD61" s="111"/>
      <c r="AE61" s="111"/>
      <c r="AF61" s="126"/>
    </row>
    <row r="62" spans="2:32" ht="14.4" customHeight="1">
      <c r="B62" s="245"/>
      <c r="C62" s="246"/>
      <c r="D62" s="246"/>
      <c r="E62" s="246"/>
      <c r="F62" s="247"/>
      <c r="G62" s="251"/>
      <c r="H62" s="252"/>
      <c r="I62" s="252"/>
      <c r="J62" s="252"/>
      <c r="L62" s="237">
        <f t="shared" ref="L62" si="24">L60+1</f>
        <v>25</v>
      </c>
      <c r="M62" s="269"/>
      <c r="N62" s="270"/>
      <c r="O62" s="74" t="s">
        <v>85</v>
      </c>
      <c r="P62" s="35"/>
      <c r="Q62" s="36"/>
      <c r="R62" s="75" t="e">
        <f t="shared" si="15"/>
        <v>#DIV/0!</v>
      </c>
      <c r="S62" s="51"/>
      <c r="T62" s="78">
        <f>M62*S62</f>
        <v>0</v>
      </c>
      <c r="V62" s="115">
        <v>54</v>
      </c>
      <c r="W62" s="123"/>
      <c r="X62" s="113"/>
      <c r="Y62" s="113"/>
      <c r="Z62" s="113"/>
      <c r="AA62" s="113"/>
      <c r="AB62" s="113"/>
      <c r="AC62" s="113"/>
      <c r="AD62" s="113"/>
      <c r="AE62" s="113"/>
      <c r="AF62" s="124"/>
    </row>
    <row r="63" spans="2:32" ht="14.4" customHeight="1">
      <c r="B63" s="245"/>
      <c r="C63" s="246"/>
      <c r="D63" s="246"/>
      <c r="E63" s="246"/>
      <c r="F63" s="247"/>
      <c r="G63" s="251"/>
      <c r="H63" s="252"/>
      <c r="I63" s="252"/>
      <c r="J63" s="252"/>
      <c r="L63" s="237"/>
      <c r="M63" s="269"/>
      <c r="N63" s="270"/>
      <c r="O63" s="77" t="s">
        <v>88</v>
      </c>
      <c r="P63" s="33"/>
      <c r="Q63" s="34"/>
      <c r="R63" s="76" t="e">
        <f t="shared" si="15"/>
        <v>#DIV/0!</v>
      </c>
      <c r="S63" s="50"/>
      <c r="T63" s="79">
        <f>M62*S63</f>
        <v>0</v>
      </c>
      <c r="V63" s="114">
        <v>55</v>
      </c>
      <c r="W63" s="125"/>
      <c r="X63" s="111"/>
      <c r="Y63" s="111"/>
      <c r="Z63" s="111"/>
      <c r="AA63" s="111"/>
      <c r="AB63" s="111"/>
      <c r="AC63" s="111"/>
      <c r="AD63" s="111"/>
      <c r="AE63" s="111"/>
      <c r="AF63" s="126"/>
    </row>
    <row r="64" spans="2:32" ht="14.4" customHeight="1">
      <c r="B64" s="245"/>
      <c r="C64" s="246"/>
      <c r="D64" s="246"/>
      <c r="E64" s="246"/>
      <c r="F64" s="247"/>
      <c r="G64" s="251"/>
      <c r="H64" s="252"/>
      <c r="I64" s="252"/>
      <c r="J64" s="252"/>
      <c r="L64" s="237">
        <f t="shared" ref="L64" si="25">L62+1</f>
        <v>26</v>
      </c>
      <c r="M64" s="271"/>
      <c r="N64" s="273"/>
      <c r="O64" s="74" t="s">
        <v>85</v>
      </c>
      <c r="P64" s="35"/>
      <c r="Q64" s="36"/>
      <c r="R64" s="75" t="e">
        <f t="shared" si="15"/>
        <v>#DIV/0!</v>
      </c>
      <c r="S64" s="51"/>
      <c r="T64" s="78">
        <f>M64*S64</f>
        <v>0</v>
      </c>
      <c r="V64" s="115">
        <v>56</v>
      </c>
      <c r="W64" s="123"/>
      <c r="X64" s="113"/>
      <c r="Y64" s="113"/>
      <c r="Z64" s="113"/>
      <c r="AA64" s="113"/>
      <c r="AB64" s="113"/>
      <c r="AC64" s="113"/>
      <c r="AD64" s="113"/>
      <c r="AE64" s="113"/>
      <c r="AF64" s="124"/>
    </row>
    <row r="65" spans="2:32" ht="14.4" customHeight="1">
      <c r="B65" s="245"/>
      <c r="C65" s="246"/>
      <c r="D65" s="246"/>
      <c r="E65" s="246"/>
      <c r="F65" s="247"/>
      <c r="G65" s="251"/>
      <c r="H65" s="252"/>
      <c r="I65" s="252"/>
      <c r="J65" s="252"/>
      <c r="L65" s="237"/>
      <c r="M65" s="271"/>
      <c r="N65" s="273"/>
      <c r="O65" s="77" t="s">
        <v>88</v>
      </c>
      <c r="P65" s="33"/>
      <c r="Q65" s="34"/>
      <c r="R65" s="76" t="e">
        <f t="shared" si="15"/>
        <v>#DIV/0!</v>
      </c>
      <c r="S65" s="50"/>
      <c r="T65" s="79">
        <f>M64*S65</f>
        <v>0</v>
      </c>
      <c r="V65" s="114">
        <v>57</v>
      </c>
      <c r="W65" s="125"/>
      <c r="X65" s="111"/>
      <c r="Y65" s="111"/>
      <c r="Z65" s="111"/>
      <c r="AA65" s="111"/>
      <c r="AB65" s="111"/>
      <c r="AC65" s="111"/>
      <c r="AD65" s="111"/>
      <c r="AE65" s="111"/>
      <c r="AF65" s="126"/>
    </row>
    <row r="66" spans="2:32" ht="14.4" customHeight="1">
      <c r="B66" s="245"/>
      <c r="C66" s="246"/>
      <c r="D66" s="246"/>
      <c r="E66" s="246"/>
      <c r="F66" s="247"/>
      <c r="G66" s="251"/>
      <c r="H66" s="252"/>
      <c r="I66" s="252"/>
      <c r="J66" s="252"/>
      <c r="L66" s="237">
        <f t="shared" ref="L66" si="26">L64+1</f>
        <v>27</v>
      </c>
      <c r="M66" s="269"/>
      <c r="N66" s="270"/>
      <c r="O66" s="74" t="s">
        <v>85</v>
      </c>
      <c r="P66" s="35"/>
      <c r="Q66" s="36"/>
      <c r="R66" s="75" t="e">
        <f t="shared" si="15"/>
        <v>#DIV/0!</v>
      </c>
      <c r="S66" s="51"/>
      <c r="T66" s="78">
        <f>M66*S66</f>
        <v>0</v>
      </c>
      <c r="V66" s="115">
        <v>58</v>
      </c>
      <c r="W66" s="123"/>
      <c r="X66" s="113"/>
      <c r="Y66" s="113"/>
      <c r="Z66" s="113"/>
      <c r="AA66" s="113"/>
      <c r="AB66" s="113"/>
      <c r="AC66" s="113"/>
      <c r="AD66" s="113"/>
      <c r="AE66" s="113"/>
      <c r="AF66" s="124"/>
    </row>
    <row r="67" spans="2:32" ht="14.4" customHeight="1">
      <c r="B67" s="245"/>
      <c r="C67" s="246"/>
      <c r="D67" s="246"/>
      <c r="E67" s="246"/>
      <c r="F67" s="247"/>
      <c r="G67" s="251"/>
      <c r="H67" s="252"/>
      <c r="I67" s="252"/>
      <c r="J67" s="252"/>
      <c r="L67" s="237"/>
      <c r="M67" s="269"/>
      <c r="N67" s="270"/>
      <c r="O67" s="77" t="s">
        <v>88</v>
      </c>
      <c r="P67" s="33"/>
      <c r="Q67" s="34"/>
      <c r="R67" s="76" t="e">
        <f t="shared" si="15"/>
        <v>#DIV/0!</v>
      </c>
      <c r="S67" s="50"/>
      <c r="T67" s="79">
        <f>M66*S67</f>
        <v>0</v>
      </c>
      <c r="V67" s="114">
        <v>59</v>
      </c>
      <c r="W67" s="125"/>
      <c r="X67" s="111"/>
      <c r="Y67" s="111"/>
      <c r="Z67" s="111"/>
      <c r="AA67" s="111"/>
      <c r="AB67" s="111"/>
      <c r="AC67" s="111"/>
      <c r="AD67" s="111"/>
      <c r="AE67" s="111"/>
      <c r="AF67" s="126"/>
    </row>
    <row r="68" spans="2:32" ht="14.4" customHeight="1">
      <c r="B68" s="245"/>
      <c r="C68" s="246"/>
      <c r="D68" s="246"/>
      <c r="E68" s="246"/>
      <c r="F68" s="247"/>
      <c r="G68" s="251"/>
      <c r="H68" s="252"/>
      <c r="I68" s="252"/>
      <c r="J68" s="252"/>
      <c r="L68" s="237">
        <f t="shared" ref="L68" si="27">L66+1</f>
        <v>28</v>
      </c>
      <c r="M68" s="271"/>
      <c r="N68" s="273"/>
      <c r="O68" s="74" t="s">
        <v>85</v>
      </c>
      <c r="P68" s="35"/>
      <c r="Q68" s="36"/>
      <c r="R68" s="75" t="e">
        <f t="shared" si="15"/>
        <v>#DIV/0!</v>
      </c>
      <c r="S68" s="51"/>
      <c r="T68" s="78">
        <f>M68*S68</f>
        <v>0</v>
      </c>
      <c r="V68" s="115">
        <v>60</v>
      </c>
      <c r="W68" s="123"/>
      <c r="X68" s="113"/>
      <c r="Y68" s="113"/>
      <c r="Z68" s="113"/>
      <c r="AA68" s="113"/>
      <c r="AB68" s="113"/>
      <c r="AC68" s="113"/>
      <c r="AD68" s="113"/>
      <c r="AE68" s="113"/>
      <c r="AF68" s="124"/>
    </row>
    <row r="69" spans="2:32" ht="14.4" customHeight="1">
      <c r="B69" s="245"/>
      <c r="C69" s="246"/>
      <c r="D69" s="246"/>
      <c r="E69" s="246"/>
      <c r="F69" s="247"/>
      <c r="G69" s="251"/>
      <c r="H69" s="252"/>
      <c r="I69" s="252"/>
      <c r="J69" s="252"/>
      <c r="L69" s="237"/>
      <c r="M69" s="271"/>
      <c r="N69" s="273"/>
      <c r="O69" s="77" t="s">
        <v>88</v>
      </c>
      <c r="P69" s="33"/>
      <c r="Q69" s="34"/>
      <c r="R69" s="76" t="e">
        <f t="shared" si="15"/>
        <v>#DIV/0!</v>
      </c>
      <c r="S69" s="50"/>
      <c r="T69" s="79">
        <f>M68*S69</f>
        <v>0</v>
      </c>
      <c r="V69" s="114">
        <v>61</v>
      </c>
      <c r="W69" s="125"/>
      <c r="X69" s="111"/>
      <c r="Y69" s="111"/>
      <c r="Z69" s="111"/>
      <c r="AA69" s="111"/>
      <c r="AB69" s="111"/>
      <c r="AC69" s="111"/>
      <c r="AD69" s="111"/>
      <c r="AE69" s="111"/>
      <c r="AF69" s="126"/>
    </row>
    <row r="70" spans="2:32" ht="14.4" customHeight="1">
      <c r="B70" s="245"/>
      <c r="C70" s="246"/>
      <c r="D70" s="246"/>
      <c r="E70" s="246"/>
      <c r="F70" s="247"/>
      <c r="G70" s="251"/>
      <c r="H70" s="252"/>
      <c r="I70" s="252"/>
      <c r="J70" s="252"/>
      <c r="L70" s="237">
        <f t="shared" ref="L70" si="28">L68+1</f>
        <v>29</v>
      </c>
      <c r="M70" s="269"/>
      <c r="N70" s="270"/>
      <c r="O70" s="74" t="s">
        <v>85</v>
      </c>
      <c r="P70" s="35"/>
      <c r="Q70" s="36"/>
      <c r="R70" s="75" t="e">
        <f t="shared" si="15"/>
        <v>#DIV/0!</v>
      </c>
      <c r="S70" s="51"/>
      <c r="T70" s="78">
        <f>M70*S70</f>
        <v>0</v>
      </c>
      <c r="V70" s="115">
        <v>62</v>
      </c>
      <c r="W70" s="123"/>
      <c r="X70" s="113"/>
      <c r="Y70" s="113"/>
      <c r="Z70" s="113"/>
      <c r="AA70" s="113"/>
      <c r="AB70" s="113"/>
      <c r="AC70" s="113"/>
      <c r="AD70" s="113"/>
      <c r="AE70" s="113"/>
      <c r="AF70" s="124"/>
    </row>
    <row r="71" spans="2:32" ht="14.4" customHeight="1">
      <c r="B71" s="245"/>
      <c r="C71" s="246"/>
      <c r="D71" s="246"/>
      <c r="E71" s="246"/>
      <c r="F71" s="247"/>
      <c r="G71" s="251"/>
      <c r="H71" s="252"/>
      <c r="I71" s="252"/>
      <c r="J71" s="252"/>
      <c r="L71" s="237"/>
      <c r="M71" s="269"/>
      <c r="N71" s="270"/>
      <c r="O71" s="77" t="s">
        <v>88</v>
      </c>
      <c r="P71" s="33"/>
      <c r="Q71" s="34"/>
      <c r="R71" s="76" t="e">
        <f t="shared" si="15"/>
        <v>#DIV/0!</v>
      </c>
      <c r="S71" s="50"/>
      <c r="T71" s="79">
        <f>M70*S71</f>
        <v>0</v>
      </c>
      <c r="V71" s="114">
        <v>63</v>
      </c>
      <c r="W71" s="125"/>
      <c r="X71" s="111"/>
      <c r="Y71" s="111"/>
      <c r="Z71" s="111"/>
      <c r="AA71" s="111"/>
      <c r="AB71" s="111"/>
      <c r="AC71" s="111"/>
      <c r="AD71" s="111"/>
      <c r="AE71" s="111"/>
      <c r="AF71" s="126"/>
    </row>
    <row r="72" spans="2:32" ht="14.4" customHeight="1">
      <c r="B72" s="245"/>
      <c r="C72" s="246"/>
      <c r="D72" s="246"/>
      <c r="E72" s="246"/>
      <c r="F72" s="247"/>
      <c r="G72" s="251"/>
      <c r="H72" s="252"/>
      <c r="I72" s="252"/>
      <c r="J72" s="252"/>
      <c r="L72" s="237">
        <f t="shared" ref="L72" si="29">L70+1</f>
        <v>30</v>
      </c>
      <c r="M72" s="271"/>
      <c r="N72" s="273"/>
      <c r="O72" s="74" t="s">
        <v>85</v>
      </c>
      <c r="P72" s="35"/>
      <c r="Q72" s="36"/>
      <c r="R72" s="75" t="e">
        <f t="shared" si="15"/>
        <v>#DIV/0!</v>
      </c>
      <c r="S72" s="51"/>
      <c r="T72" s="78">
        <f>M72*S72</f>
        <v>0</v>
      </c>
      <c r="V72" s="115">
        <v>64</v>
      </c>
      <c r="W72" s="123"/>
      <c r="X72" s="113"/>
      <c r="Y72" s="113"/>
      <c r="Z72" s="113"/>
      <c r="AA72" s="113"/>
      <c r="AB72" s="113"/>
      <c r="AC72" s="113"/>
      <c r="AD72" s="113"/>
      <c r="AE72" s="113"/>
      <c r="AF72" s="124"/>
    </row>
    <row r="73" spans="2:32" ht="14.4" customHeight="1" thickBot="1">
      <c r="B73" s="248"/>
      <c r="C73" s="249"/>
      <c r="D73" s="249"/>
      <c r="E73" s="249"/>
      <c r="F73" s="250"/>
      <c r="G73" s="251"/>
      <c r="H73" s="252"/>
      <c r="I73" s="252"/>
      <c r="J73" s="252"/>
      <c r="L73" s="237"/>
      <c r="M73" s="272"/>
      <c r="N73" s="274"/>
      <c r="O73" s="77" t="s">
        <v>88</v>
      </c>
      <c r="P73" s="68"/>
      <c r="Q73" s="69"/>
      <c r="R73" s="76" t="e">
        <f t="shared" si="15"/>
        <v>#DIV/0!</v>
      </c>
      <c r="S73" s="52"/>
      <c r="T73" s="79">
        <f>M72*S73</f>
        <v>0</v>
      </c>
      <c r="V73" s="114">
        <v>65</v>
      </c>
      <c r="W73" s="127"/>
      <c r="X73" s="128"/>
      <c r="Y73" s="128"/>
      <c r="Z73" s="128"/>
      <c r="AA73" s="128"/>
      <c r="AB73" s="128"/>
      <c r="AC73" s="128"/>
      <c r="AD73" s="128"/>
      <c r="AE73" s="128"/>
      <c r="AF73" s="129"/>
    </row>
    <row r="75" spans="2:32">
      <c r="M75" s="38" t="s">
        <v>17</v>
      </c>
      <c r="N75" s="38"/>
      <c r="O75" s="38"/>
      <c r="P75" s="38"/>
      <c r="Q75" s="38"/>
      <c r="R75" s="39"/>
      <c r="S75" s="39"/>
      <c r="T75" s="39"/>
      <c r="V75" s="99" t="s">
        <v>17</v>
      </c>
      <c r="W75" s="100"/>
      <c r="X75" s="100"/>
      <c r="Y75" s="100"/>
      <c r="Z75" s="100"/>
      <c r="AA75" s="100"/>
      <c r="AB75" s="100"/>
      <c r="AC75" s="100"/>
      <c r="AD75" s="100"/>
      <c r="AE75" s="100"/>
      <c r="AF75" s="100"/>
    </row>
    <row r="76" spans="2:32" ht="16">
      <c r="M76" s="38" t="s">
        <v>0</v>
      </c>
      <c r="N76" s="40">
        <f>①ヒアリングシート!I10</f>
        <v>1500000</v>
      </c>
      <c r="O76" s="149">
        <f>T80</f>
        <v>2110000</v>
      </c>
      <c r="P76" s="38"/>
      <c r="Q76" s="38"/>
      <c r="R76" s="39"/>
      <c r="S76" s="39"/>
      <c r="T76" s="39"/>
      <c r="V76" s="277" t="s">
        <v>0</v>
      </c>
      <c r="W76" s="277"/>
      <c r="X76" s="101">
        <f>①ヒアリングシート!E91</f>
        <v>0</v>
      </c>
      <c r="Y76" s="99" t="s">
        <v>37</v>
      </c>
      <c r="Z76" s="99" t="s">
        <v>37</v>
      </c>
      <c r="AA76" s="101">
        <f>SUM(AF80:AF142)-SUMIFS(AF80:AF142,AE80:AE142,"見送り")</f>
        <v>805000</v>
      </c>
      <c r="AB76" s="99" t="s">
        <v>38</v>
      </c>
      <c r="AC76" s="101">
        <f>SUMIFS(AF80:AF142,AA80:AA142,"域外")</f>
        <v>380000</v>
      </c>
      <c r="AD76" s="99" t="s">
        <v>78</v>
      </c>
      <c r="AE76" s="101">
        <f>SUMIFS(AF80:AF142,AE80:AE142,"寄附確約")</f>
        <v>580000</v>
      </c>
      <c r="AF76" s="100"/>
    </row>
    <row r="77" spans="2:32" ht="13.5" customHeight="1">
      <c r="M77" s="263" t="s">
        <v>87</v>
      </c>
      <c r="N77" s="264" t="s">
        <v>82</v>
      </c>
      <c r="O77" s="261" t="s">
        <v>172</v>
      </c>
      <c r="P77" s="261" t="s">
        <v>83</v>
      </c>
      <c r="Q77" s="261" t="s">
        <v>121</v>
      </c>
      <c r="R77" s="263" t="s">
        <v>86</v>
      </c>
      <c r="S77" s="263"/>
      <c r="T77" s="263"/>
      <c r="V77" s="278"/>
      <c r="W77" s="278"/>
      <c r="X77" s="102"/>
      <c r="Y77" s="99" t="s">
        <v>77</v>
      </c>
      <c r="Z77" s="99" t="s">
        <v>58</v>
      </c>
      <c r="AA77" s="102"/>
      <c r="AB77" s="99" t="s">
        <v>39</v>
      </c>
      <c r="AC77" s="101">
        <f>SUMIFS(AF80:AF142,AA80:AA142,"域内")</f>
        <v>435000</v>
      </c>
      <c r="AD77" s="99" t="s">
        <v>45</v>
      </c>
      <c r="AE77" s="101">
        <f>SUMIFS(AF80:AF142,AE80:AE142,"検討中")</f>
        <v>225000</v>
      </c>
      <c r="AF77" s="100"/>
    </row>
    <row r="78" spans="2:32">
      <c r="M78" s="263"/>
      <c r="N78" s="265"/>
      <c r="O78" s="262"/>
      <c r="P78" s="262"/>
      <c r="Q78" s="262"/>
      <c r="R78" s="264" t="s">
        <v>15</v>
      </c>
      <c r="S78" s="264" t="s">
        <v>84</v>
      </c>
      <c r="T78" s="264" t="s">
        <v>87</v>
      </c>
      <c r="V78" s="100"/>
      <c r="W78" s="100"/>
      <c r="X78" s="100"/>
      <c r="Y78" s="100"/>
      <c r="Z78" s="100"/>
      <c r="AA78" s="100"/>
      <c r="AB78" s="99"/>
      <c r="AC78" s="102"/>
      <c r="AD78" s="99" t="s">
        <v>46</v>
      </c>
      <c r="AE78" s="101">
        <f>SUMIFS(AF80:AF142,AE80:AE142,"見送り")</f>
        <v>10000</v>
      </c>
      <c r="AF78" s="100"/>
    </row>
    <row r="79" spans="2:32" ht="14" thickBot="1">
      <c r="M79" s="264"/>
      <c r="N79" s="265"/>
      <c r="O79" s="262"/>
      <c r="P79" s="262"/>
      <c r="Q79" s="262"/>
      <c r="R79" s="265"/>
      <c r="S79" s="265"/>
      <c r="T79" s="266"/>
      <c r="V79" s="150" t="s">
        <v>20</v>
      </c>
      <c r="W79" s="151" t="s">
        <v>73</v>
      </c>
      <c r="X79" s="151" t="s">
        <v>21</v>
      </c>
      <c r="Y79" s="151" t="s">
        <v>22</v>
      </c>
      <c r="Z79" s="151" t="s">
        <v>30</v>
      </c>
      <c r="AA79" s="151" t="s">
        <v>40</v>
      </c>
      <c r="AB79" s="151" t="s">
        <v>23</v>
      </c>
      <c r="AC79" s="151" t="s">
        <v>24</v>
      </c>
      <c r="AD79" s="151" t="s">
        <v>31</v>
      </c>
      <c r="AE79" s="151" t="s">
        <v>25</v>
      </c>
      <c r="AF79" s="151" t="s">
        <v>36</v>
      </c>
    </row>
    <row r="80" spans="2:32" ht="14" thickBot="1">
      <c r="M80" s="56" t="s">
        <v>16</v>
      </c>
      <c r="N80" s="56" t="s">
        <v>89</v>
      </c>
      <c r="O80" s="56" t="s">
        <v>89</v>
      </c>
      <c r="P80" s="56" t="s">
        <v>89</v>
      </c>
      <c r="Q80" s="56" t="s">
        <v>89</v>
      </c>
      <c r="R80" s="57" t="s">
        <v>89</v>
      </c>
      <c r="S80" s="58">
        <f>SUM(S81:S82)</f>
        <v>62</v>
      </c>
      <c r="T80" s="59">
        <f>SUM(T81:T82)</f>
        <v>2110000</v>
      </c>
      <c r="V80" s="130">
        <v>1</v>
      </c>
      <c r="W80" s="131" t="s">
        <v>66</v>
      </c>
      <c r="X80" s="132" t="s">
        <v>26</v>
      </c>
      <c r="Y80" s="132" t="s">
        <v>27</v>
      </c>
      <c r="Z80" s="132" t="s">
        <v>32</v>
      </c>
      <c r="AA80" s="132" t="s">
        <v>59</v>
      </c>
      <c r="AB80" s="132" t="s">
        <v>28</v>
      </c>
      <c r="AC80" s="132" t="s">
        <v>29</v>
      </c>
      <c r="AD80" s="132" t="s">
        <v>32</v>
      </c>
      <c r="AE80" s="132" t="s">
        <v>44</v>
      </c>
      <c r="AF80" s="133">
        <v>100000</v>
      </c>
    </row>
    <row r="81" spans="12:32" ht="14" thickTop="1">
      <c r="M81" s="267" t="s">
        <v>107</v>
      </c>
      <c r="N81" s="267" t="s">
        <v>89</v>
      </c>
      <c r="O81" s="61" t="s">
        <v>85</v>
      </c>
      <c r="P81" s="267" t="s">
        <v>89</v>
      </c>
      <c r="Q81" s="267" t="s">
        <v>89</v>
      </c>
      <c r="R81" s="62">
        <f t="shared" ref="R81:R112" si="30">S81/$S$80</f>
        <v>0.5</v>
      </c>
      <c r="S81" s="63">
        <f>S83+S85+S87+S89+S91+S93+S95+S97+S99+S101+S103+S105+S107+S109+S111+S113+S115+S117+S119+S121+S123+S125+S127+S129+S131+S133+S135+S137+S139+S141</f>
        <v>31</v>
      </c>
      <c r="T81" s="64">
        <f>T83+T85+T87+T89+T91+T93+T95+T97+T99+T101+T103+T105+T107+T109+T111+T113+T115+T117+T119+T121+T123+T125+T127+T129+T131+T133+T135+T137+T139+T141</f>
        <v>1100000</v>
      </c>
      <c r="V81" s="130">
        <v>2</v>
      </c>
      <c r="W81" s="134" t="s">
        <v>66</v>
      </c>
      <c r="X81" s="103" t="s">
        <v>26</v>
      </c>
      <c r="Y81" s="103" t="s">
        <v>69</v>
      </c>
      <c r="Z81" s="103" t="s">
        <v>32</v>
      </c>
      <c r="AA81" s="103" t="s">
        <v>59</v>
      </c>
      <c r="AB81" s="103" t="s">
        <v>28</v>
      </c>
      <c r="AC81" s="103" t="s">
        <v>29</v>
      </c>
      <c r="AD81" s="103" t="s">
        <v>32</v>
      </c>
      <c r="AE81" s="103" t="s">
        <v>44</v>
      </c>
      <c r="AF81" s="135">
        <v>10000</v>
      </c>
    </row>
    <row r="82" spans="12:32" ht="14" thickBot="1">
      <c r="M82" s="268"/>
      <c r="N82" s="268"/>
      <c r="O82" s="65" t="s">
        <v>88</v>
      </c>
      <c r="P82" s="268"/>
      <c r="Q82" s="268"/>
      <c r="R82" s="60">
        <f t="shared" si="30"/>
        <v>0.5</v>
      </c>
      <c r="S82" s="66">
        <f>S84+S86+S88+S90+S92+S94+S96+S98+S100+S102+S104+S106+S108+S110+S112+S114+S116+S118+S120+S122+S124+S126+S128+S130+S132+S134+S136+S138+S140+S142</f>
        <v>31</v>
      </c>
      <c r="T82" s="67">
        <f>T84+T86+T88+T90+T92+T94+T96+T98+T100+T102+T104+T106+T108+T110+T112+T114+T116+T118+T120+T122+T124+T126+T128+T130+T132+T134+T136+T138+T140+T142</f>
        <v>1010000</v>
      </c>
      <c r="V82" s="130">
        <v>3</v>
      </c>
      <c r="W82" s="134" t="s">
        <v>66</v>
      </c>
      <c r="X82" s="103" t="s">
        <v>26</v>
      </c>
      <c r="Y82" s="103" t="s">
        <v>70</v>
      </c>
      <c r="Z82" s="103" t="s">
        <v>32</v>
      </c>
      <c r="AA82" s="103" t="s">
        <v>59</v>
      </c>
      <c r="AB82" s="103" t="s">
        <v>28</v>
      </c>
      <c r="AC82" s="103" t="s">
        <v>29</v>
      </c>
      <c r="AD82" s="103" t="s">
        <v>32</v>
      </c>
      <c r="AE82" s="103" t="s">
        <v>44</v>
      </c>
      <c r="AF82" s="135">
        <v>10000</v>
      </c>
    </row>
    <row r="83" spans="12:32">
      <c r="L83" s="258">
        <v>1</v>
      </c>
      <c r="M83" s="259">
        <v>5000</v>
      </c>
      <c r="N83" s="260" t="s">
        <v>111</v>
      </c>
      <c r="O83" s="29" t="s">
        <v>85</v>
      </c>
      <c r="P83" s="152" t="s">
        <v>89</v>
      </c>
      <c r="Q83" s="54" t="s">
        <v>89</v>
      </c>
      <c r="R83" s="45">
        <f t="shared" si="30"/>
        <v>0</v>
      </c>
      <c r="S83" s="70">
        <v>0</v>
      </c>
      <c r="T83" s="47">
        <f>M83*S83</f>
        <v>0</v>
      </c>
      <c r="V83" s="130">
        <v>4</v>
      </c>
      <c r="W83" s="134" t="s">
        <v>66</v>
      </c>
      <c r="X83" s="103" t="s">
        <v>26</v>
      </c>
      <c r="Y83" s="103" t="s">
        <v>71</v>
      </c>
      <c r="Z83" s="103" t="s">
        <v>32</v>
      </c>
      <c r="AA83" s="103" t="s">
        <v>59</v>
      </c>
      <c r="AB83" s="103" t="s">
        <v>28</v>
      </c>
      <c r="AC83" s="103" t="s">
        <v>29</v>
      </c>
      <c r="AD83" s="103" t="s">
        <v>32</v>
      </c>
      <c r="AE83" s="103" t="s">
        <v>44</v>
      </c>
      <c r="AF83" s="135">
        <v>10000</v>
      </c>
    </row>
    <row r="84" spans="12:32">
      <c r="L84" s="258"/>
      <c r="M84" s="238"/>
      <c r="N84" s="239"/>
      <c r="O84" s="30" t="s">
        <v>88</v>
      </c>
      <c r="P84" s="43" t="s">
        <v>92</v>
      </c>
      <c r="Q84" s="42" t="s">
        <v>99</v>
      </c>
      <c r="R84" s="46">
        <f t="shared" si="30"/>
        <v>0.12903225806451613</v>
      </c>
      <c r="S84" s="71">
        <v>8</v>
      </c>
      <c r="T84" s="48">
        <f>M83*S84</f>
        <v>40000</v>
      </c>
      <c r="V84" s="130">
        <v>5</v>
      </c>
      <c r="W84" s="134" t="s">
        <v>41</v>
      </c>
      <c r="X84" s="41" t="s">
        <v>103</v>
      </c>
      <c r="Y84" s="103" t="s">
        <v>60</v>
      </c>
      <c r="Z84" s="103" t="s">
        <v>75</v>
      </c>
      <c r="AA84" s="103" t="s">
        <v>59</v>
      </c>
      <c r="AB84" s="103" t="s">
        <v>72</v>
      </c>
      <c r="AC84" s="103" t="s">
        <v>29</v>
      </c>
      <c r="AD84" s="103" t="s">
        <v>75</v>
      </c>
      <c r="AE84" s="103" t="s">
        <v>44</v>
      </c>
      <c r="AF84" s="135">
        <v>20000</v>
      </c>
    </row>
    <row r="85" spans="12:32">
      <c r="L85" s="237">
        <f>L83+1</f>
        <v>2</v>
      </c>
      <c r="M85" s="238">
        <v>10000</v>
      </c>
      <c r="N85" s="239" t="s">
        <v>112</v>
      </c>
      <c r="O85" s="29" t="s">
        <v>85</v>
      </c>
      <c r="P85" s="153" t="s">
        <v>89</v>
      </c>
      <c r="Q85" s="55" t="s">
        <v>89</v>
      </c>
      <c r="R85" s="45">
        <f t="shared" si="30"/>
        <v>0</v>
      </c>
      <c r="S85" s="72">
        <v>0</v>
      </c>
      <c r="T85" s="47">
        <f>M85*S85</f>
        <v>0</v>
      </c>
      <c r="V85" s="130">
        <v>6</v>
      </c>
      <c r="W85" s="134" t="s">
        <v>41</v>
      </c>
      <c r="X85" s="41" t="s">
        <v>103</v>
      </c>
      <c r="Y85" s="103" t="s">
        <v>61</v>
      </c>
      <c r="Z85" s="103" t="s">
        <v>75</v>
      </c>
      <c r="AA85" s="103" t="s">
        <v>59</v>
      </c>
      <c r="AB85" s="103" t="s">
        <v>72</v>
      </c>
      <c r="AC85" s="103" t="s">
        <v>29</v>
      </c>
      <c r="AD85" s="103" t="s">
        <v>75</v>
      </c>
      <c r="AE85" s="103" t="s">
        <v>44</v>
      </c>
      <c r="AF85" s="135">
        <v>50000</v>
      </c>
    </row>
    <row r="86" spans="12:32">
      <c r="L86" s="237"/>
      <c r="M86" s="238"/>
      <c r="N86" s="239"/>
      <c r="O86" s="30" t="s">
        <v>88</v>
      </c>
      <c r="P86" s="43" t="s">
        <v>92</v>
      </c>
      <c r="Q86" s="42" t="s">
        <v>99</v>
      </c>
      <c r="R86" s="46">
        <f t="shared" si="30"/>
        <v>8.0645161290322578E-2</v>
      </c>
      <c r="S86" s="71">
        <v>5</v>
      </c>
      <c r="T86" s="48">
        <f>M85*S86</f>
        <v>50000</v>
      </c>
      <c r="V86" s="130">
        <v>7</v>
      </c>
      <c r="W86" s="134" t="s">
        <v>41</v>
      </c>
      <c r="X86" s="41" t="s">
        <v>103</v>
      </c>
      <c r="Y86" s="103" t="s">
        <v>62</v>
      </c>
      <c r="Z86" s="103" t="s">
        <v>75</v>
      </c>
      <c r="AA86" s="103" t="s">
        <v>59</v>
      </c>
      <c r="AB86" s="103" t="s">
        <v>72</v>
      </c>
      <c r="AC86" s="103" t="s">
        <v>29</v>
      </c>
      <c r="AD86" s="103" t="s">
        <v>75</v>
      </c>
      <c r="AE86" s="103" t="s">
        <v>44</v>
      </c>
      <c r="AF86" s="135">
        <v>50000</v>
      </c>
    </row>
    <row r="87" spans="12:32">
      <c r="L87" s="237">
        <f t="shared" ref="L87" si="31">L85+1</f>
        <v>3</v>
      </c>
      <c r="M87" s="238">
        <v>10000</v>
      </c>
      <c r="N87" s="239" t="s">
        <v>96</v>
      </c>
      <c r="O87" s="29" t="s">
        <v>85</v>
      </c>
      <c r="P87" s="153" t="s">
        <v>89</v>
      </c>
      <c r="Q87" s="55" t="s">
        <v>89</v>
      </c>
      <c r="R87" s="45">
        <f t="shared" si="30"/>
        <v>0</v>
      </c>
      <c r="S87" s="72">
        <v>0</v>
      </c>
      <c r="T87" s="47">
        <f>M87*S87</f>
        <v>0</v>
      </c>
      <c r="V87" s="130">
        <v>8</v>
      </c>
      <c r="W87" s="134" t="s">
        <v>41</v>
      </c>
      <c r="X87" s="41" t="s">
        <v>103</v>
      </c>
      <c r="Y87" s="103" t="s">
        <v>63</v>
      </c>
      <c r="Z87" s="103" t="s">
        <v>75</v>
      </c>
      <c r="AA87" s="103" t="s">
        <v>59</v>
      </c>
      <c r="AB87" s="103" t="s">
        <v>72</v>
      </c>
      <c r="AC87" s="103" t="s">
        <v>29</v>
      </c>
      <c r="AD87" s="103" t="s">
        <v>75</v>
      </c>
      <c r="AE87" s="103" t="s">
        <v>44</v>
      </c>
      <c r="AF87" s="135">
        <v>20000</v>
      </c>
    </row>
    <row r="88" spans="12:32">
      <c r="L88" s="237"/>
      <c r="M88" s="238"/>
      <c r="N88" s="239"/>
      <c r="O88" s="30" t="s">
        <v>88</v>
      </c>
      <c r="P88" s="41" t="s">
        <v>98</v>
      </c>
      <c r="Q88" s="42" t="s">
        <v>108</v>
      </c>
      <c r="R88" s="46">
        <f t="shared" si="30"/>
        <v>0.16129032258064516</v>
      </c>
      <c r="S88" s="71">
        <v>10</v>
      </c>
      <c r="T88" s="48">
        <f>M87*S88</f>
        <v>100000</v>
      </c>
      <c r="V88" s="130">
        <v>9</v>
      </c>
      <c r="W88" s="134" t="s">
        <v>41</v>
      </c>
      <c r="X88" s="41" t="s">
        <v>103</v>
      </c>
      <c r="Y88" s="103" t="s">
        <v>64</v>
      </c>
      <c r="Z88" s="103" t="s">
        <v>75</v>
      </c>
      <c r="AA88" s="103" t="s">
        <v>59</v>
      </c>
      <c r="AB88" s="103" t="s">
        <v>72</v>
      </c>
      <c r="AC88" s="103" t="s">
        <v>29</v>
      </c>
      <c r="AD88" s="103" t="s">
        <v>76</v>
      </c>
      <c r="AE88" s="103" t="s">
        <v>44</v>
      </c>
      <c r="AF88" s="135">
        <v>50000</v>
      </c>
    </row>
    <row r="89" spans="12:32">
      <c r="L89" s="237">
        <f t="shared" ref="L89" si="32">L87+1</f>
        <v>4</v>
      </c>
      <c r="M89" s="238">
        <v>10000</v>
      </c>
      <c r="N89" s="239" t="s">
        <v>91</v>
      </c>
      <c r="O89" s="29" t="s">
        <v>85</v>
      </c>
      <c r="P89" s="43" t="s">
        <v>92</v>
      </c>
      <c r="Q89" s="44" t="s">
        <v>93</v>
      </c>
      <c r="R89" s="45">
        <f t="shared" si="30"/>
        <v>0.16129032258064516</v>
      </c>
      <c r="S89" s="72">
        <v>10</v>
      </c>
      <c r="T89" s="47">
        <f>M89*S89</f>
        <v>100000</v>
      </c>
      <c r="V89" s="130">
        <v>10</v>
      </c>
      <c r="W89" s="134" t="s">
        <v>41</v>
      </c>
      <c r="X89" s="41" t="s">
        <v>103</v>
      </c>
      <c r="Y89" s="103" t="s">
        <v>65</v>
      </c>
      <c r="Z89" s="103" t="s">
        <v>75</v>
      </c>
      <c r="AA89" s="103" t="s">
        <v>59</v>
      </c>
      <c r="AB89" s="103" t="s">
        <v>72</v>
      </c>
      <c r="AC89" s="103" t="s">
        <v>29</v>
      </c>
      <c r="AD89" s="103" t="s">
        <v>75</v>
      </c>
      <c r="AE89" s="103" t="s">
        <v>44</v>
      </c>
      <c r="AF89" s="135">
        <v>20000</v>
      </c>
    </row>
    <row r="90" spans="12:32">
      <c r="L90" s="237"/>
      <c r="M90" s="238"/>
      <c r="N90" s="239"/>
      <c r="O90" s="30" t="s">
        <v>88</v>
      </c>
      <c r="P90" s="154" t="s">
        <v>89</v>
      </c>
      <c r="Q90" s="53" t="s">
        <v>89</v>
      </c>
      <c r="R90" s="46">
        <f t="shared" si="30"/>
        <v>0</v>
      </c>
      <c r="S90" s="71">
        <v>0</v>
      </c>
      <c r="T90" s="48">
        <f>M89*S90</f>
        <v>0</v>
      </c>
      <c r="V90" s="130">
        <v>11</v>
      </c>
      <c r="W90" s="134" t="s">
        <v>41</v>
      </c>
      <c r="X90" s="41" t="s">
        <v>103</v>
      </c>
      <c r="Y90" s="103" t="s">
        <v>67</v>
      </c>
      <c r="Z90" s="103" t="s">
        <v>75</v>
      </c>
      <c r="AA90" s="103" t="s">
        <v>59</v>
      </c>
      <c r="AB90" s="103" t="s">
        <v>72</v>
      </c>
      <c r="AC90" s="103" t="s">
        <v>29</v>
      </c>
      <c r="AD90" s="103" t="s">
        <v>75</v>
      </c>
      <c r="AE90" s="103" t="s">
        <v>44</v>
      </c>
      <c r="AF90" s="135">
        <v>20000</v>
      </c>
    </row>
    <row r="91" spans="12:32">
      <c r="L91" s="237">
        <f t="shared" ref="L91" si="33">L89+1</f>
        <v>5</v>
      </c>
      <c r="M91" s="238">
        <v>20000</v>
      </c>
      <c r="N91" s="239" t="s">
        <v>113</v>
      </c>
      <c r="O91" s="29" t="s">
        <v>85</v>
      </c>
      <c r="P91" s="153" t="s">
        <v>89</v>
      </c>
      <c r="Q91" s="55" t="s">
        <v>89</v>
      </c>
      <c r="R91" s="45">
        <f t="shared" si="30"/>
        <v>0</v>
      </c>
      <c r="S91" s="72">
        <v>0</v>
      </c>
      <c r="T91" s="47">
        <f>M91*S91</f>
        <v>0</v>
      </c>
      <c r="V91" s="130">
        <v>12</v>
      </c>
      <c r="W91" s="134" t="s">
        <v>41</v>
      </c>
      <c r="X91" s="41" t="s">
        <v>103</v>
      </c>
      <c r="Y91" s="103" t="s">
        <v>68</v>
      </c>
      <c r="Z91" s="103" t="s">
        <v>75</v>
      </c>
      <c r="AA91" s="103" t="s">
        <v>59</v>
      </c>
      <c r="AB91" s="103" t="s">
        <v>72</v>
      </c>
      <c r="AC91" s="103" t="s">
        <v>29</v>
      </c>
      <c r="AD91" s="103" t="s">
        <v>76</v>
      </c>
      <c r="AE91" s="103" t="s">
        <v>44</v>
      </c>
      <c r="AF91" s="135">
        <v>20000</v>
      </c>
    </row>
    <row r="92" spans="12:32">
      <c r="L92" s="237"/>
      <c r="M92" s="238"/>
      <c r="N92" s="239"/>
      <c r="O92" s="30" t="s">
        <v>88</v>
      </c>
      <c r="P92" s="43" t="s">
        <v>92</v>
      </c>
      <c r="Q92" s="42" t="s">
        <v>99</v>
      </c>
      <c r="R92" s="46">
        <f t="shared" si="30"/>
        <v>4.8387096774193547E-2</v>
      </c>
      <c r="S92" s="71">
        <v>3</v>
      </c>
      <c r="T92" s="48">
        <f>M91*S92</f>
        <v>60000</v>
      </c>
      <c r="V92" s="130">
        <v>13</v>
      </c>
      <c r="W92" s="134" t="s">
        <v>74</v>
      </c>
      <c r="X92" s="103" t="s">
        <v>47</v>
      </c>
      <c r="Y92" s="103" t="s">
        <v>27</v>
      </c>
      <c r="Z92" s="103" t="s">
        <v>54</v>
      </c>
      <c r="AA92" s="103" t="s">
        <v>43</v>
      </c>
      <c r="AB92" s="103" t="s">
        <v>34</v>
      </c>
      <c r="AC92" s="103" t="s">
        <v>29</v>
      </c>
      <c r="AD92" s="103" t="s">
        <v>54</v>
      </c>
      <c r="AE92" s="103" t="s">
        <v>44</v>
      </c>
      <c r="AF92" s="135">
        <v>15000</v>
      </c>
    </row>
    <row r="93" spans="12:32">
      <c r="L93" s="237">
        <f t="shared" ref="L93" si="34">L91+1</f>
        <v>6</v>
      </c>
      <c r="M93" s="238">
        <v>20000</v>
      </c>
      <c r="N93" s="239" t="s">
        <v>101</v>
      </c>
      <c r="O93" s="29" t="s">
        <v>85</v>
      </c>
      <c r="P93" s="153" t="s">
        <v>89</v>
      </c>
      <c r="Q93" s="55" t="s">
        <v>89</v>
      </c>
      <c r="R93" s="45">
        <f t="shared" si="30"/>
        <v>0</v>
      </c>
      <c r="S93" s="72">
        <v>0</v>
      </c>
      <c r="T93" s="47">
        <f>M93*S93</f>
        <v>0</v>
      </c>
      <c r="V93" s="130">
        <v>14</v>
      </c>
      <c r="W93" s="134" t="s">
        <v>74</v>
      </c>
      <c r="X93" s="103" t="s">
        <v>47</v>
      </c>
      <c r="Y93" s="103" t="s">
        <v>27</v>
      </c>
      <c r="Z93" s="103" t="s">
        <v>54</v>
      </c>
      <c r="AA93" s="103" t="s">
        <v>43</v>
      </c>
      <c r="AB93" s="103" t="s">
        <v>35</v>
      </c>
      <c r="AC93" s="103" t="s">
        <v>29</v>
      </c>
      <c r="AD93" s="103" t="s">
        <v>54</v>
      </c>
      <c r="AE93" s="103" t="s">
        <v>44</v>
      </c>
      <c r="AF93" s="135">
        <v>15000</v>
      </c>
    </row>
    <row r="94" spans="12:32">
      <c r="L94" s="237"/>
      <c r="M94" s="238"/>
      <c r="N94" s="239"/>
      <c r="O94" s="30" t="s">
        <v>88</v>
      </c>
      <c r="P94" s="43" t="s">
        <v>92</v>
      </c>
      <c r="Q94" s="42" t="s">
        <v>99</v>
      </c>
      <c r="R94" s="46">
        <f t="shared" si="30"/>
        <v>4.8387096774193547E-2</v>
      </c>
      <c r="S94" s="71">
        <v>3</v>
      </c>
      <c r="T94" s="48">
        <f>M93*S94</f>
        <v>60000</v>
      </c>
      <c r="V94" s="130">
        <v>15</v>
      </c>
      <c r="W94" s="134" t="s">
        <v>74</v>
      </c>
      <c r="X94" s="103" t="s">
        <v>47</v>
      </c>
      <c r="Y94" s="103" t="s">
        <v>27</v>
      </c>
      <c r="Z94" s="103" t="s">
        <v>54</v>
      </c>
      <c r="AA94" s="103" t="s">
        <v>43</v>
      </c>
      <c r="AB94" s="103" t="s">
        <v>33</v>
      </c>
      <c r="AC94" s="103" t="s">
        <v>29</v>
      </c>
      <c r="AD94" s="103" t="s">
        <v>54</v>
      </c>
      <c r="AE94" s="103" t="s">
        <v>56</v>
      </c>
      <c r="AF94" s="135">
        <v>100000</v>
      </c>
    </row>
    <row r="95" spans="12:32">
      <c r="L95" s="237">
        <f t="shared" ref="L95" si="35">L93+1</f>
        <v>7</v>
      </c>
      <c r="M95" s="253">
        <v>30000</v>
      </c>
      <c r="N95" s="256" t="s">
        <v>95</v>
      </c>
      <c r="O95" s="29" t="s">
        <v>85</v>
      </c>
      <c r="P95" s="153" t="s">
        <v>89</v>
      </c>
      <c r="Q95" s="55" t="s">
        <v>89</v>
      </c>
      <c r="R95" s="45">
        <f t="shared" si="30"/>
        <v>8.0645161290322578E-2</v>
      </c>
      <c r="S95" s="72">
        <v>5</v>
      </c>
      <c r="T95" s="47">
        <f>M95*S95</f>
        <v>150000</v>
      </c>
      <c r="V95" s="130">
        <v>16</v>
      </c>
      <c r="W95" s="134" t="s">
        <v>42</v>
      </c>
      <c r="X95" s="103" t="s">
        <v>47</v>
      </c>
      <c r="Y95" s="103" t="s">
        <v>50</v>
      </c>
      <c r="Z95" s="103" t="s">
        <v>54</v>
      </c>
      <c r="AA95" s="103" t="s">
        <v>43</v>
      </c>
      <c r="AB95" s="103" t="s">
        <v>55</v>
      </c>
      <c r="AC95" s="103" t="s">
        <v>29</v>
      </c>
      <c r="AD95" s="103" t="s">
        <v>54</v>
      </c>
      <c r="AE95" s="103" t="s">
        <v>44</v>
      </c>
      <c r="AF95" s="135">
        <v>10000</v>
      </c>
    </row>
    <row r="96" spans="12:32">
      <c r="L96" s="237"/>
      <c r="M96" s="254"/>
      <c r="N96" s="257"/>
      <c r="O96" s="30" t="s">
        <v>88</v>
      </c>
      <c r="P96" s="43" t="s">
        <v>92</v>
      </c>
      <c r="Q96" s="42" t="s">
        <v>99</v>
      </c>
      <c r="R96" s="46">
        <f t="shared" si="30"/>
        <v>0</v>
      </c>
      <c r="S96" s="71">
        <v>0</v>
      </c>
      <c r="T96" s="48">
        <f>M95*S96</f>
        <v>0</v>
      </c>
      <c r="V96" s="130">
        <v>17</v>
      </c>
      <c r="W96" s="134" t="s">
        <v>42</v>
      </c>
      <c r="X96" s="103" t="s">
        <v>47</v>
      </c>
      <c r="Y96" s="103" t="s">
        <v>51</v>
      </c>
      <c r="Z96" s="103" t="s">
        <v>54</v>
      </c>
      <c r="AA96" s="103" t="s">
        <v>43</v>
      </c>
      <c r="AB96" s="103" t="s">
        <v>55</v>
      </c>
      <c r="AC96" s="103" t="s">
        <v>29</v>
      </c>
      <c r="AD96" s="103" t="s">
        <v>54</v>
      </c>
      <c r="AE96" s="103" t="s">
        <v>56</v>
      </c>
      <c r="AF96" s="135">
        <v>10000</v>
      </c>
    </row>
    <row r="97" spans="12:32">
      <c r="L97" s="237">
        <f t="shared" ref="L97" si="36">L95+1</f>
        <v>8</v>
      </c>
      <c r="M97" s="253">
        <v>30000</v>
      </c>
      <c r="N97" s="239" t="s">
        <v>91</v>
      </c>
      <c r="O97" s="29" t="s">
        <v>85</v>
      </c>
      <c r="P97" s="43" t="s">
        <v>92</v>
      </c>
      <c r="Q97" s="44" t="s">
        <v>97</v>
      </c>
      <c r="R97" s="45">
        <f t="shared" si="30"/>
        <v>0.16129032258064516</v>
      </c>
      <c r="S97" s="72">
        <v>10</v>
      </c>
      <c r="T97" s="47">
        <f>M97*S97</f>
        <v>300000</v>
      </c>
      <c r="V97" s="130">
        <v>18</v>
      </c>
      <c r="W97" s="134" t="s">
        <v>42</v>
      </c>
      <c r="X97" s="103" t="s">
        <v>47</v>
      </c>
      <c r="Y97" s="103" t="s">
        <v>27</v>
      </c>
      <c r="Z97" s="103" t="s">
        <v>54</v>
      </c>
      <c r="AA97" s="103" t="s">
        <v>43</v>
      </c>
      <c r="AB97" s="103" t="s">
        <v>55</v>
      </c>
      <c r="AC97" s="103" t="s">
        <v>29</v>
      </c>
      <c r="AD97" s="103" t="s">
        <v>54</v>
      </c>
      <c r="AE97" s="103" t="s">
        <v>56</v>
      </c>
      <c r="AF97" s="135">
        <v>10000</v>
      </c>
    </row>
    <row r="98" spans="12:32">
      <c r="L98" s="237"/>
      <c r="M98" s="254"/>
      <c r="N98" s="239"/>
      <c r="O98" s="30" t="s">
        <v>88</v>
      </c>
      <c r="P98" s="154" t="s">
        <v>89</v>
      </c>
      <c r="Q98" s="53" t="s">
        <v>89</v>
      </c>
      <c r="R98" s="46">
        <f t="shared" si="30"/>
        <v>0</v>
      </c>
      <c r="S98" s="71">
        <v>0</v>
      </c>
      <c r="T98" s="48">
        <f>M97*S98</f>
        <v>0</v>
      </c>
      <c r="V98" s="130">
        <v>19</v>
      </c>
      <c r="W98" s="134" t="s">
        <v>42</v>
      </c>
      <c r="X98" s="103" t="s">
        <v>47</v>
      </c>
      <c r="Y98" s="103" t="s">
        <v>27</v>
      </c>
      <c r="Z98" s="103" t="s">
        <v>54</v>
      </c>
      <c r="AA98" s="103" t="s">
        <v>43</v>
      </c>
      <c r="AB98" s="103" t="s">
        <v>55</v>
      </c>
      <c r="AC98" s="103" t="s">
        <v>29</v>
      </c>
      <c r="AD98" s="103" t="s">
        <v>54</v>
      </c>
      <c r="AE98" s="103" t="s">
        <v>44</v>
      </c>
      <c r="AF98" s="135">
        <v>15000</v>
      </c>
    </row>
    <row r="99" spans="12:32">
      <c r="L99" s="237">
        <f t="shared" ref="L99" si="37">L97+1</f>
        <v>9</v>
      </c>
      <c r="M99" s="253">
        <v>50000</v>
      </c>
      <c r="N99" s="256" t="s">
        <v>114</v>
      </c>
      <c r="O99" s="29" t="s">
        <v>85</v>
      </c>
      <c r="P99" s="153" t="s">
        <v>89</v>
      </c>
      <c r="Q99" s="55" t="s">
        <v>89</v>
      </c>
      <c r="R99" s="45">
        <f t="shared" si="30"/>
        <v>1.6129032258064516E-2</v>
      </c>
      <c r="S99" s="72">
        <v>1</v>
      </c>
      <c r="T99" s="47">
        <f>M99*S99</f>
        <v>50000</v>
      </c>
      <c r="V99" s="130">
        <v>20</v>
      </c>
      <c r="W99" s="134" t="s">
        <v>42</v>
      </c>
      <c r="X99" s="103" t="s">
        <v>47</v>
      </c>
      <c r="Y99" s="103" t="s">
        <v>27</v>
      </c>
      <c r="Z99" s="103" t="s">
        <v>54</v>
      </c>
      <c r="AA99" s="103" t="s">
        <v>43</v>
      </c>
      <c r="AB99" s="103" t="s">
        <v>55</v>
      </c>
      <c r="AC99" s="103" t="s">
        <v>29</v>
      </c>
      <c r="AD99" s="103" t="s">
        <v>54</v>
      </c>
      <c r="AE99" s="103" t="s">
        <v>44</v>
      </c>
      <c r="AF99" s="135">
        <v>10000</v>
      </c>
    </row>
    <row r="100" spans="12:32">
      <c r="L100" s="237"/>
      <c r="M100" s="254"/>
      <c r="N100" s="257"/>
      <c r="O100" s="30" t="s">
        <v>88</v>
      </c>
      <c r="P100" s="43" t="s">
        <v>92</v>
      </c>
      <c r="Q100" s="42" t="s">
        <v>99</v>
      </c>
      <c r="R100" s="46">
        <f t="shared" si="30"/>
        <v>0</v>
      </c>
      <c r="S100" s="71">
        <v>0</v>
      </c>
      <c r="T100" s="48">
        <f>M99*S100</f>
        <v>0</v>
      </c>
      <c r="V100" s="130">
        <v>21</v>
      </c>
      <c r="W100" s="134" t="s">
        <v>42</v>
      </c>
      <c r="X100" s="103" t="s">
        <v>47</v>
      </c>
      <c r="Y100" s="103" t="s">
        <v>52</v>
      </c>
      <c r="Z100" s="103" t="s">
        <v>54</v>
      </c>
      <c r="AA100" s="103" t="s">
        <v>43</v>
      </c>
      <c r="AB100" s="103" t="s">
        <v>55</v>
      </c>
      <c r="AC100" s="103" t="s">
        <v>29</v>
      </c>
      <c r="AD100" s="103" t="s">
        <v>54</v>
      </c>
      <c r="AE100" s="103" t="s">
        <v>44</v>
      </c>
      <c r="AF100" s="135">
        <v>10000</v>
      </c>
    </row>
    <row r="101" spans="12:32">
      <c r="L101" s="237">
        <f t="shared" ref="L101" si="38">L99+1</f>
        <v>10</v>
      </c>
      <c r="M101" s="253">
        <v>100000</v>
      </c>
      <c r="N101" s="256" t="s">
        <v>100</v>
      </c>
      <c r="O101" s="29" t="s">
        <v>85</v>
      </c>
      <c r="P101" s="43" t="s">
        <v>98</v>
      </c>
      <c r="Q101" s="44" t="s">
        <v>108</v>
      </c>
      <c r="R101" s="45">
        <f t="shared" si="30"/>
        <v>4.8387096774193547E-2</v>
      </c>
      <c r="S101" s="72">
        <v>3</v>
      </c>
      <c r="T101" s="47">
        <f>M101*S101</f>
        <v>300000</v>
      </c>
      <c r="V101" s="130">
        <v>22</v>
      </c>
      <c r="W101" s="134" t="s">
        <v>42</v>
      </c>
      <c r="X101" s="103" t="s">
        <v>47</v>
      </c>
      <c r="Y101" s="103" t="s">
        <v>27</v>
      </c>
      <c r="Z101" s="103" t="s">
        <v>54</v>
      </c>
      <c r="AA101" s="103" t="s">
        <v>43</v>
      </c>
      <c r="AB101" s="103" t="s">
        <v>55</v>
      </c>
      <c r="AC101" s="103" t="s">
        <v>29</v>
      </c>
      <c r="AD101" s="103" t="s">
        <v>54</v>
      </c>
      <c r="AE101" s="103" t="s">
        <v>57</v>
      </c>
      <c r="AF101" s="135">
        <v>10000</v>
      </c>
    </row>
    <row r="102" spans="12:32">
      <c r="L102" s="237"/>
      <c r="M102" s="254"/>
      <c r="N102" s="257"/>
      <c r="O102" s="30" t="s">
        <v>88</v>
      </c>
      <c r="P102" s="155"/>
      <c r="Q102" s="80"/>
      <c r="R102" s="46">
        <f t="shared" si="30"/>
        <v>0</v>
      </c>
      <c r="S102" s="71">
        <v>0</v>
      </c>
      <c r="T102" s="48">
        <f>M101*S102</f>
        <v>0</v>
      </c>
      <c r="V102" s="130">
        <v>23</v>
      </c>
      <c r="W102" s="134" t="s">
        <v>42</v>
      </c>
      <c r="X102" s="103" t="s">
        <v>47</v>
      </c>
      <c r="Y102" s="103" t="s">
        <v>27</v>
      </c>
      <c r="Z102" s="103" t="s">
        <v>54</v>
      </c>
      <c r="AA102" s="103" t="s">
        <v>43</v>
      </c>
      <c r="AB102" s="103" t="s">
        <v>55</v>
      </c>
      <c r="AC102" s="103" t="s">
        <v>29</v>
      </c>
      <c r="AD102" s="103" t="s">
        <v>54</v>
      </c>
      <c r="AE102" s="103" t="s">
        <v>44</v>
      </c>
      <c r="AF102" s="135">
        <v>15000</v>
      </c>
    </row>
    <row r="103" spans="12:32">
      <c r="L103" s="237">
        <f t="shared" ref="L103" si="39">L101+1</f>
        <v>11</v>
      </c>
      <c r="M103" s="253">
        <v>100000</v>
      </c>
      <c r="N103" s="239" t="s">
        <v>91</v>
      </c>
      <c r="O103" s="29" t="s">
        <v>85</v>
      </c>
      <c r="P103" s="43" t="s">
        <v>92</v>
      </c>
      <c r="Q103" s="44" t="s">
        <v>94</v>
      </c>
      <c r="R103" s="45">
        <f t="shared" si="30"/>
        <v>3.2258064516129031E-2</v>
      </c>
      <c r="S103" s="72">
        <v>2</v>
      </c>
      <c r="T103" s="47">
        <f>M103*S103</f>
        <v>200000</v>
      </c>
      <c r="V103" s="130">
        <v>24</v>
      </c>
      <c r="W103" s="134" t="s">
        <v>42</v>
      </c>
      <c r="X103" s="103" t="s">
        <v>47</v>
      </c>
      <c r="Y103" s="103" t="s">
        <v>53</v>
      </c>
      <c r="Z103" s="103" t="s">
        <v>54</v>
      </c>
      <c r="AA103" s="103" t="s">
        <v>43</v>
      </c>
      <c r="AB103" s="103" t="s">
        <v>55</v>
      </c>
      <c r="AC103" s="103" t="s">
        <v>29</v>
      </c>
      <c r="AD103" s="103" t="s">
        <v>54</v>
      </c>
      <c r="AE103" s="103" t="s">
        <v>44</v>
      </c>
      <c r="AF103" s="135">
        <v>10000</v>
      </c>
    </row>
    <row r="104" spans="12:32">
      <c r="L104" s="237"/>
      <c r="M104" s="254"/>
      <c r="N104" s="239"/>
      <c r="O104" s="30" t="s">
        <v>88</v>
      </c>
      <c r="P104" s="154" t="s">
        <v>89</v>
      </c>
      <c r="Q104" s="53" t="s">
        <v>89</v>
      </c>
      <c r="R104" s="46">
        <f t="shared" si="30"/>
        <v>0</v>
      </c>
      <c r="S104" s="71">
        <v>0</v>
      </c>
      <c r="T104" s="48">
        <f>M103*S104</f>
        <v>0</v>
      </c>
      <c r="V104" s="130">
        <v>25</v>
      </c>
      <c r="W104" s="134" t="s">
        <v>42</v>
      </c>
      <c r="X104" s="103" t="s">
        <v>47</v>
      </c>
      <c r="Y104" s="103" t="s">
        <v>27</v>
      </c>
      <c r="Z104" s="103" t="s">
        <v>54</v>
      </c>
      <c r="AA104" s="103" t="s">
        <v>43</v>
      </c>
      <c r="AB104" s="103" t="s">
        <v>55</v>
      </c>
      <c r="AC104" s="103" t="s">
        <v>29</v>
      </c>
      <c r="AD104" s="103" t="s">
        <v>54</v>
      </c>
      <c r="AE104" s="103" t="s">
        <v>56</v>
      </c>
      <c r="AF104" s="135">
        <v>30000</v>
      </c>
    </row>
    <row r="105" spans="12:32">
      <c r="L105" s="237">
        <f t="shared" ref="L105" si="40">L103+1</f>
        <v>12</v>
      </c>
      <c r="M105" s="253">
        <v>200000</v>
      </c>
      <c r="N105" s="256" t="s">
        <v>104</v>
      </c>
      <c r="O105" s="29" t="s">
        <v>85</v>
      </c>
      <c r="P105" s="153" t="s">
        <v>89</v>
      </c>
      <c r="Q105" s="55" t="s">
        <v>89</v>
      </c>
      <c r="R105" s="45">
        <f t="shared" si="30"/>
        <v>0</v>
      </c>
      <c r="S105" s="72">
        <v>0</v>
      </c>
      <c r="T105" s="47">
        <f>M105*S105</f>
        <v>0</v>
      </c>
      <c r="V105" s="130">
        <v>26</v>
      </c>
      <c r="W105" s="134" t="s">
        <v>42</v>
      </c>
      <c r="X105" s="103" t="s">
        <v>47</v>
      </c>
      <c r="Y105" s="103" t="s">
        <v>27</v>
      </c>
      <c r="Z105" s="103" t="s">
        <v>54</v>
      </c>
      <c r="AA105" s="103" t="s">
        <v>43</v>
      </c>
      <c r="AB105" s="103" t="s">
        <v>55</v>
      </c>
      <c r="AC105" s="103" t="s">
        <v>29</v>
      </c>
      <c r="AD105" s="103" t="s">
        <v>54</v>
      </c>
      <c r="AE105" s="103" t="s">
        <v>44</v>
      </c>
      <c r="AF105" s="135">
        <v>15000</v>
      </c>
    </row>
    <row r="106" spans="12:32">
      <c r="L106" s="237"/>
      <c r="M106" s="254"/>
      <c r="N106" s="257"/>
      <c r="O106" s="30" t="s">
        <v>88</v>
      </c>
      <c r="P106" s="41" t="s">
        <v>103</v>
      </c>
      <c r="Q106" s="42" t="s">
        <v>94</v>
      </c>
      <c r="R106" s="46">
        <f t="shared" si="30"/>
        <v>1.6129032258064516E-2</v>
      </c>
      <c r="S106" s="71">
        <v>1</v>
      </c>
      <c r="T106" s="48">
        <f>M105*S106</f>
        <v>200000</v>
      </c>
      <c r="V106" s="130">
        <v>27</v>
      </c>
      <c r="W106" s="134" t="s">
        <v>42</v>
      </c>
      <c r="X106" s="103" t="s">
        <v>47</v>
      </c>
      <c r="Y106" s="103" t="s">
        <v>27</v>
      </c>
      <c r="Z106" s="103" t="s">
        <v>54</v>
      </c>
      <c r="AA106" s="103" t="s">
        <v>43</v>
      </c>
      <c r="AB106" s="103" t="s">
        <v>55</v>
      </c>
      <c r="AC106" s="103" t="s">
        <v>29</v>
      </c>
      <c r="AD106" s="103" t="s">
        <v>54</v>
      </c>
      <c r="AE106" s="103" t="s">
        <v>56</v>
      </c>
      <c r="AF106" s="135">
        <v>30000</v>
      </c>
    </row>
    <row r="107" spans="12:32">
      <c r="L107" s="237">
        <f t="shared" ref="L107" si="41">L105+1</f>
        <v>13</v>
      </c>
      <c r="M107" s="253">
        <v>300000</v>
      </c>
      <c r="N107" s="239" t="s">
        <v>105</v>
      </c>
      <c r="O107" s="29" t="s">
        <v>85</v>
      </c>
      <c r="P107" s="153" t="s">
        <v>89</v>
      </c>
      <c r="Q107" s="55" t="s">
        <v>89</v>
      </c>
      <c r="R107" s="45">
        <f t="shared" si="30"/>
        <v>0</v>
      </c>
      <c r="S107" s="72">
        <v>0</v>
      </c>
      <c r="T107" s="47">
        <f>M107*S107</f>
        <v>0</v>
      </c>
      <c r="V107" s="130">
        <v>28</v>
      </c>
      <c r="W107" s="134" t="s">
        <v>42</v>
      </c>
      <c r="X107" s="103" t="s">
        <v>47</v>
      </c>
      <c r="Y107" s="103" t="s">
        <v>27</v>
      </c>
      <c r="Z107" s="103" t="s">
        <v>54</v>
      </c>
      <c r="AA107" s="103" t="s">
        <v>43</v>
      </c>
      <c r="AB107" s="103" t="s">
        <v>55</v>
      </c>
      <c r="AC107" s="103" t="s">
        <v>29</v>
      </c>
      <c r="AD107" s="103" t="s">
        <v>54</v>
      </c>
      <c r="AE107" s="103" t="s">
        <v>44</v>
      </c>
      <c r="AF107" s="135">
        <v>15000</v>
      </c>
    </row>
    <row r="108" spans="12:32">
      <c r="L108" s="237"/>
      <c r="M108" s="254"/>
      <c r="N108" s="239"/>
      <c r="O108" s="30" t="s">
        <v>88</v>
      </c>
      <c r="P108" s="41" t="s">
        <v>103</v>
      </c>
      <c r="Q108" s="42" t="s">
        <v>94</v>
      </c>
      <c r="R108" s="46">
        <f t="shared" si="30"/>
        <v>0</v>
      </c>
      <c r="S108" s="71">
        <v>0</v>
      </c>
      <c r="T108" s="48">
        <f>M107*S108</f>
        <v>0</v>
      </c>
      <c r="V108" s="130">
        <v>29</v>
      </c>
      <c r="W108" s="134" t="s">
        <v>42</v>
      </c>
      <c r="X108" s="103" t="s">
        <v>48</v>
      </c>
      <c r="Y108" s="103" t="s">
        <v>49</v>
      </c>
      <c r="Z108" s="103" t="s">
        <v>54</v>
      </c>
      <c r="AA108" s="103" t="s">
        <v>43</v>
      </c>
      <c r="AB108" s="103" t="s">
        <v>55</v>
      </c>
      <c r="AC108" s="103" t="s">
        <v>29</v>
      </c>
      <c r="AD108" s="103" t="s">
        <v>54</v>
      </c>
      <c r="AE108" s="103" t="s">
        <v>44</v>
      </c>
      <c r="AF108" s="135">
        <v>30000</v>
      </c>
    </row>
    <row r="109" spans="12:32">
      <c r="L109" s="237">
        <f t="shared" ref="L109" si="42">L107+1</f>
        <v>14</v>
      </c>
      <c r="M109" s="253">
        <v>500000</v>
      </c>
      <c r="N109" s="239" t="s">
        <v>106</v>
      </c>
      <c r="O109" s="29" t="s">
        <v>85</v>
      </c>
      <c r="P109" s="153" t="s">
        <v>89</v>
      </c>
      <c r="Q109" s="55" t="s">
        <v>89</v>
      </c>
      <c r="R109" s="45">
        <f t="shared" si="30"/>
        <v>0</v>
      </c>
      <c r="S109" s="72">
        <v>0</v>
      </c>
      <c r="T109" s="47">
        <f>M109*S109</f>
        <v>0</v>
      </c>
      <c r="V109" s="130">
        <v>30</v>
      </c>
      <c r="W109" s="134" t="s">
        <v>42</v>
      </c>
      <c r="X109" s="103" t="s">
        <v>48</v>
      </c>
      <c r="Y109" s="103" t="s">
        <v>49</v>
      </c>
      <c r="Z109" s="103" t="s">
        <v>54</v>
      </c>
      <c r="AA109" s="103" t="s">
        <v>43</v>
      </c>
      <c r="AB109" s="103" t="s">
        <v>55</v>
      </c>
      <c r="AC109" s="103" t="s">
        <v>29</v>
      </c>
      <c r="AD109" s="103" t="s">
        <v>54</v>
      </c>
      <c r="AE109" s="103" t="s">
        <v>44</v>
      </c>
      <c r="AF109" s="135">
        <v>30000</v>
      </c>
    </row>
    <row r="110" spans="12:32">
      <c r="L110" s="237"/>
      <c r="M110" s="255"/>
      <c r="N110" s="239"/>
      <c r="O110" s="30" t="s">
        <v>88</v>
      </c>
      <c r="P110" s="41" t="s">
        <v>103</v>
      </c>
      <c r="Q110" s="42" t="s">
        <v>94</v>
      </c>
      <c r="R110" s="46">
        <f t="shared" si="30"/>
        <v>1.6129032258064516E-2</v>
      </c>
      <c r="S110" s="71">
        <v>1</v>
      </c>
      <c r="T110" s="48">
        <f>M109*S110</f>
        <v>500000</v>
      </c>
      <c r="V110" s="130">
        <v>31</v>
      </c>
      <c r="W110" s="134" t="s">
        <v>42</v>
      </c>
      <c r="X110" s="103" t="s">
        <v>48</v>
      </c>
      <c r="Y110" s="103" t="s">
        <v>49</v>
      </c>
      <c r="Z110" s="103" t="s">
        <v>54</v>
      </c>
      <c r="AA110" s="103" t="s">
        <v>43</v>
      </c>
      <c r="AB110" s="103" t="s">
        <v>55</v>
      </c>
      <c r="AC110" s="103" t="s">
        <v>29</v>
      </c>
      <c r="AD110" s="103" t="s">
        <v>54</v>
      </c>
      <c r="AE110" s="103" t="s">
        <v>56</v>
      </c>
      <c r="AF110" s="135">
        <v>15000</v>
      </c>
    </row>
    <row r="111" spans="12:32">
      <c r="L111" s="237">
        <f t="shared" ref="L111" si="43">L109+1</f>
        <v>15</v>
      </c>
      <c r="M111" s="253">
        <v>1000000</v>
      </c>
      <c r="N111" s="239" t="s">
        <v>102</v>
      </c>
      <c r="O111" s="29" t="s">
        <v>85</v>
      </c>
      <c r="P111" s="153" t="s">
        <v>89</v>
      </c>
      <c r="Q111" s="55" t="s">
        <v>89</v>
      </c>
      <c r="R111" s="45">
        <f t="shared" si="30"/>
        <v>0</v>
      </c>
      <c r="S111" s="72">
        <v>0</v>
      </c>
      <c r="T111" s="47">
        <f>M111*S111</f>
        <v>0</v>
      </c>
      <c r="V111" s="130">
        <v>32</v>
      </c>
      <c r="W111" s="134" t="s">
        <v>42</v>
      </c>
      <c r="X111" s="103" t="s">
        <v>48</v>
      </c>
      <c r="Y111" s="103" t="s">
        <v>49</v>
      </c>
      <c r="Z111" s="103" t="s">
        <v>54</v>
      </c>
      <c r="AA111" s="103" t="s">
        <v>43</v>
      </c>
      <c r="AB111" s="103" t="s">
        <v>55</v>
      </c>
      <c r="AC111" s="103" t="s">
        <v>29</v>
      </c>
      <c r="AD111" s="103" t="s">
        <v>54</v>
      </c>
      <c r="AE111" s="103" t="s">
        <v>56</v>
      </c>
      <c r="AF111" s="135">
        <v>30000</v>
      </c>
    </row>
    <row r="112" spans="12:32">
      <c r="L112" s="237"/>
      <c r="M112" s="255"/>
      <c r="N112" s="239"/>
      <c r="O112" s="30" t="s">
        <v>88</v>
      </c>
      <c r="P112" s="41" t="s">
        <v>103</v>
      </c>
      <c r="Q112" s="42" t="s">
        <v>94</v>
      </c>
      <c r="R112" s="46">
        <f t="shared" si="30"/>
        <v>0</v>
      </c>
      <c r="S112" s="71">
        <v>0</v>
      </c>
      <c r="T112" s="48">
        <f>M111*S112</f>
        <v>0</v>
      </c>
      <c r="V112" s="130">
        <v>33</v>
      </c>
      <c r="W112" s="134" t="s">
        <v>42</v>
      </c>
      <c r="X112" s="103" t="s">
        <v>48</v>
      </c>
      <c r="Y112" s="103" t="s">
        <v>49</v>
      </c>
      <c r="Z112" s="103" t="s">
        <v>54</v>
      </c>
      <c r="AA112" s="103" t="s">
        <v>43</v>
      </c>
      <c r="AB112" s="103" t="s">
        <v>55</v>
      </c>
      <c r="AC112" s="103" t="s">
        <v>29</v>
      </c>
      <c r="AD112" s="103" t="s">
        <v>54</v>
      </c>
      <c r="AE112" s="103" t="s">
        <v>44</v>
      </c>
      <c r="AF112" s="135">
        <v>10000</v>
      </c>
    </row>
    <row r="113" spans="12:32">
      <c r="L113" s="237">
        <f t="shared" ref="L113" si="44">L111+1</f>
        <v>16</v>
      </c>
      <c r="M113" s="253">
        <v>2000000</v>
      </c>
      <c r="N113" s="239" t="s">
        <v>110</v>
      </c>
      <c r="O113" s="29" t="s">
        <v>85</v>
      </c>
      <c r="P113" s="153" t="s">
        <v>89</v>
      </c>
      <c r="Q113" s="55" t="s">
        <v>89</v>
      </c>
      <c r="R113" s="45">
        <f t="shared" ref="R113:R142" si="45">S113/$S$80</f>
        <v>0</v>
      </c>
      <c r="S113" s="72">
        <v>0</v>
      </c>
      <c r="T113" s="47">
        <f>M113*S113</f>
        <v>0</v>
      </c>
      <c r="V113" s="130">
        <v>34</v>
      </c>
      <c r="W113" s="136"/>
      <c r="X113" s="104"/>
      <c r="Y113" s="104"/>
      <c r="Z113" s="104"/>
      <c r="AA113" s="104"/>
      <c r="AB113" s="104"/>
      <c r="AC113" s="104"/>
      <c r="AD113" s="104"/>
      <c r="AE113" s="104"/>
      <c r="AF113" s="137"/>
    </row>
    <row r="114" spans="12:32">
      <c r="L114" s="237"/>
      <c r="M114" s="254"/>
      <c r="N114" s="239"/>
      <c r="O114" s="30" t="s">
        <v>88</v>
      </c>
      <c r="P114" s="41" t="s">
        <v>103</v>
      </c>
      <c r="Q114" s="42" t="s">
        <v>94</v>
      </c>
      <c r="R114" s="46">
        <f t="shared" si="45"/>
        <v>0</v>
      </c>
      <c r="S114" s="71">
        <v>0</v>
      </c>
      <c r="T114" s="48">
        <f>M113*S114</f>
        <v>0</v>
      </c>
      <c r="V114" s="130">
        <v>35</v>
      </c>
      <c r="W114" s="136"/>
      <c r="X114" s="104"/>
      <c r="Y114" s="104"/>
      <c r="Z114" s="104"/>
      <c r="AA114" s="104"/>
      <c r="AB114" s="104"/>
      <c r="AC114" s="104"/>
      <c r="AD114" s="104"/>
      <c r="AE114" s="104"/>
      <c r="AF114" s="137"/>
    </row>
    <row r="115" spans="12:32">
      <c r="L115" s="237">
        <f t="shared" ref="L115" si="46">L113+1</f>
        <v>17</v>
      </c>
      <c r="M115" s="238"/>
      <c r="N115" s="239"/>
      <c r="O115" s="29" t="s">
        <v>85</v>
      </c>
      <c r="P115" s="43"/>
      <c r="Q115" s="44"/>
      <c r="R115" s="45">
        <f t="shared" si="45"/>
        <v>0</v>
      </c>
      <c r="S115" s="72"/>
      <c r="T115" s="47">
        <f>M115*S115</f>
        <v>0</v>
      </c>
      <c r="V115" s="130">
        <v>36</v>
      </c>
      <c r="W115" s="136"/>
      <c r="X115" s="104"/>
      <c r="Y115" s="104"/>
      <c r="Z115" s="104"/>
      <c r="AA115" s="104"/>
      <c r="AB115" s="104"/>
      <c r="AC115" s="104"/>
      <c r="AD115" s="104"/>
      <c r="AE115" s="104"/>
      <c r="AF115" s="137"/>
    </row>
    <row r="116" spans="12:32">
      <c r="L116" s="237"/>
      <c r="M116" s="238"/>
      <c r="N116" s="239"/>
      <c r="O116" s="30" t="s">
        <v>88</v>
      </c>
      <c r="P116" s="41"/>
      <c r="Q116" s="42"/>
      <c r="R116" s="46">
        <f t="shared" si="45"/>
        <v>0</v>
      </c>
      <c r="S116" s="71"/>
      <c r="T116" s="48">
        <f>M115*S116</f>
        <v>0</v>
      </c>
      <c r="V116" s="130">
        <v>37</v>
      </c>
      <c r="W116" s="136"/>
      <c r="X116" s="104"/>
      <c r="Y116" s="104"/>
      <c r="Z116" s="104"/>
      <c r="AA116" s="104"/>
      <c r="AB116" s="104"/>
      <c r="AC116" s="104"/>
      <c r="AD116" s="104"/>
      <c r="AE116" s="104"/>
      <c r="AF116" s="137"/>
    </row>
    <row r="117" spans="12:32">
      <c r="L117" s="237">
        <f t="shared" ref="L117" si="47">L115+1</f>
        <v>18</v>
      </c>
      <c r="M117" s="238"/>
      <c r="N117" s="239"/>
      <c r="O117" s="29" t="s">
        <v>85</v>
      </c>
      <c r="P117" s="43"/>
      <c r="Q117" s="44"/>
      <c r="R117" s="45">
        <f t="shared" si="45"/>
        <v>0</v>
      </c>
      <c r="S117" s="72"/>
      <c r="T117" s="47">
        <f>M117*S117</f>
        <v>0</v>
      </c>
      <c r="V117" s="130">
        <v>38</v>
      </c>
      <c r="W117" s="136"/>
      <c r="X117" s="104"/>
      <c r="Y117" s="104"/>
      <c r="Z117" s="104"/>
      <c r="AA117" s="104"/>
      <c r="AB117" s="104"/>
      <c r="AC117" s="104"/>
      <c r="AD117" s="104"/>
      <c r="AE117" s="104"/>
      <c r="AF117" s="137"/>
    </row>
    <row r="118" spans="12:32">
      <c r="L118" s="237"/>
      <c r="M118" s="238"/>
      <c r="N118" s="239"/>
      <c r="O118" s="30" t="s">
        <v>88</v>
      </c>
      <c r="P118" s="41"/>
      <c r="Q118" s="42"/>
      <c r="R118" s="46">
        <f t="shared" si="45"/>
        <v>0</v>
      </c>
      <c r="S118" s="71"/>
      <c r="T118" s="48">
        <f>M117*S118</f>
        <v>0</v>
      </c>
      <c r="V118" s="130">
        <v>39</v>
      </c>
      <c r="W118" s="136"/>
      <c r="X118" s="104"/>
      <c r="Y118" s="104"/>
      <c r="Z118" s="104"/>
      <c r="AA118" s="104"/>
      <c r="AB118" s="104"/>
      <c r="AC118" s="104"/>
      <c r="AD118" s="104"/>
      <c r="AE118" s="104"/>
      <c r="AF118" s="137"/>
    </row>
    <row r="119" spans="12:32">
      <c r="L119" s="237">
        <f t="shared" ref="L119" si="48">L117+1</f>
        <v>19</v>
      </c>
      <c r="M119" s="238"/>
      <c r="N119" s="239"/>
      <c r="O119" s="29" t="s">
        <v>85</v>
      </c>
      <c r="P119" s="43"/>
      <c r="Q119" s="44"/>
      <c r="R119" s="45">
        <f t="shared" si="45"/>
        <v>0</v>
      </c>
      <c r="S119" s="72"/>
      <c r="T119" s="47">
        <f>M119*S119</f>
        <v>0</v>
      </c>
      <c r="V119" s="130">
        <v>40</v>
      </c>
      <c r="W119" s="136"/>
      <c r="X119" s="104"/>
      <c r="Y119" s="104"/>
      <c r="Z119" s="104"/>
      <c r="AA119" s="104"/>
      <c r="AB119" s="104"/>
      <c r="AC119" s="104"/>
      <c r="AD119" s="104"/>
      <c r="AE119" s="104"/>
      <c r="AF119" s="137"/>
    </row>
    <row r="120" spans="12:32">
      <c r="L120" s="237"/>
      <c r="M120" s="238"/>
      <c r="N120" s="239"/>
      <c r="O120" s="30" t="s">
        <v>88</v>
      </c>
      <c r="P120" s="41"/>
      <c r="Q120" s="42"/>
      <c r="R120" s="46">
        <f t="shared" si="45"/>
        <v>0</v>
      </c>
      <c r="S120" s="71"/>
      <c r="T120" s="48">
        <f>M119*S120</f>
        <v>0</v>
      </c>
      <c r="V120" s="130">
        <v>41</v>
      </c>
      <c r="W120" s="136"/>
      <c r="X120" s="104"/>
      <c r="Y120" s="104"/>
      <c r="Z120" s="104"/>
      <c r="AA120" s="104"/>
      <c r="AB120" s="104"/>
      <c r="AC120" s="104"/>
      <c r="AD120" s="104"/>
      <c r="AE120" s="104"/>
      <c r="AF120" s="137"/>
    </row>
    <row r="121" spans="12:32">
      <c r="L121" s="237">
        <f t="shared" ref="L121" si="49">L119+1</f>
        <v>20</v>
      </c>
      <c r="M121" s="238"/>
      <c r="N121" s="239"/>
      <c r="O121" s="29" t="s">
        <v>85</v>
      </c>
      <c r="P121" s="43"/>
      <c r="Q121" s="44"/>
      <c r="R121" s="45">
        <f t="shared" si="45"/>
        <v>0</v>
      </c>
      <c r="S121" s="72"/>
      <c r="T121" s="47">
        <f>M121*S121</f>
        <v>0</v>
      </c>
      <c r="V121" s="130">
        <v>42</v>
      </c>
      <c r="W121" s="136"/>
      <c r="X121" s="104"/>
      <c r="Y121" s="104"/>
      <c r="Z121" s="104"/>
      <c r="AA121" s="104"/>
      <c r="AB121" s="104"/>
      <c r="AC121" s="104"/>
      <c r="AD121" s="104"/>
      <c r="AE121" s="104"/>
      <c r="AF121" s="137"/>
    </row>
    <row r="122" spans="12:32">
      <c r="L122" s="237"/>
      <c r="M122" s="238"/>
      <c r="N122" s="239"/>
      <c r="O122" s="30" t="s">
        <v>88</v>
      </c>
      <c r="P122" s="41"/>
      <c r="Q122" s="42"/>
      <c r="R122" s="46">
        <f t="shared" si="45"/>
        <v>0</v>
      </c>
      <c r="S122" s="71"/>
      <c r="T122" s="48">
        <f>M121*S122</f>
        <v>0</v>
      </c>
      <c r="V122" s="130">
        <v>43</v>
      </c>
      <c r="W122" s="136"/>
      <c r="X122" s="104"/>
      <c r="Y122" s="104"/>
      <c r="Z122" s="104"/>
      <c r="AA122" s="104"/>
      <c r="AB122" s="104"/>
      <c r="AC122" s="104"/>
      <c r="AD122" s="104"/>
      <c r="AE122" s="104"/>
      <c r="AF122" s="137"/>
    </row>
    <row r="123" spans="12:32">
      <c r="L123" s="237">
        <f t="shared" ref="L123" si="50">L121+1</f>
        <v>21</v>
      </c>
      <c r="M123" s="238"/>
      <c r="N123" s="239"/>
      <c r="O123" s="29" t="s">
        <v>85</v>
      </c>
      <c r="P123" s="43"/>
      <c r="Q123" s="44"/>
      <c r="R123" s="45">
        <f t="shared" si="45"/>
        <v>0</v>
      </c>
      <c r="S123" s="72"/>
      <c r="T123" s="47">
        <f>M123*S123</f>
        <v>0</v>
      </c>
      <c r="V123" s="130">
        <v>44</v>
      </c>
      <c r="W123" s="136"/>
      <c r="X123" s="104"/>
      <c r="Y123" s="104"/>
      <c r="Z123" s="104"/>
      <c r="AA123" s="104"/>
      <c r="AB123" s="104"/>
      <c r="AC123" s="104"/>
      <c r="AD123" s="104"/>
      <c r="AE123" s="104"/>
      <c r="AF123" s="137"/>
    </row>
    <row r="124" spans="12:32">
      <c r="L124" s="237"/>
      <c r="M124" s="238"/>
      <c r="N124" s="239"/>
      <c r="O124" s="30" t="s">
        <v>88</v>
      </c>
      <c r="P124" s="41"/>
      <c r="Q124" s="42"/>
      <c r="R124" s="46">
        <f t="shared" si="45"/>
        <v>0</v>
      </c>
      <c r="S124" s="71"/>
      <c r="T124" s="48">
        <f>M123*S124</f>
        <v>0</v>
      </c>
      <c r="V124" s="130">
        <v>45</v>
      </c>
      <c r="W124" s="136"/>
      <c r="X124" s="104"/>
      <c r="Y124" s="104"/>
      <c r="Z124" s="104"/>
      <c r="AA124" s="104"/>
      <c r="AB124" s="104"/>
      <c r="AC124" s="104"/>
      <c r="AD124" s="104"/>
      <c r="AE124" s="104"/>
      <c r="AF124" s="137"/>
    </row>
    <row r="125" spans="12:32">
      <c r="L125" s="237">
        <f t="shared" ref="L125" si="51">L123+1</f>
        <v>22</v>
      </c>
      <c r="M125" s="238"/>
      <c r="N125" s="239"/>
      <c r="O125" s="29" t="s">
        <v>85</v>
      </c>
      <c r="P125" s="43"/>
      <c r="Q125" s="44"/>
      <c r="R125" s="45">
        <f t="shared" si="45"/>
        <v>0</v>
      </c>
      <c r="S125" s="72"/>
      <c r="T125" s="47">
        <f>M125*S125</f>
        <v>0</v>
      </c>
      <c r="V125" s="130">
        <v>46</v>
      </c>
      <c r="W125" s="136"/>
      <c r="X125" s="104"/>
      <c r="Y125" s="104"/>
      <c r="Z125" s="104"/>
      <c r="AA125" s="104"/>
      <c r="AB125" s="104"/>
      <c r="AC125" s="104"/>
      <c r="AD125" s="104"/>
      <c r="AE125" s="104"/>
      <c r="AF125" s="137"/>
    </row>
    <row r="126" spans="12:32">
      <c r="L126" s="237"/>
      <c r="M126" s="238"/>
      <c r="N126" s="239"/>
      <c r="O126" s="30" t="s">
        <v>88</v>
      </c>
      <c r="P126" s="41"/>
      <c r="Q126" s="42"/>
      <c r="R126" s="46">
        <f t="shared" si="45"/>
        <v>0</v>
      </c>
      <c r="S126" s="71"/>
      <c r="T126" s="48">
        <f>M125*S126</f>
        <v>0</v>
      </c>
      <c r="V126" s="130">
        <v>47</v>
      </c>
      <c r="W126" s="136"/>
      <c r="X126" s="104"/>
      <c r="Y126" s="104"/>
      <c r="Z126" s="104"/>
      <c r="AA126" s="104"/>
      <c r="AB126" s="104"/>
      <c r="AC126" s="104"/>
      <c r="AD126" s="104"/>
      <c r="AE126" s="104"/>
      <c r="AF126" s="137"/>
    </row>
    <row r="127" spans="12:32">
      <c r="L127" s="237">
        <f t="shared" ref="L127" si="52">L125+1</f>
        <v>23</v>
      </c>
      <c r="M127" s="238"/>
      <c r="N127" s="239"/>
      <c r="O127" s="29" t="s">
        <v>85</v>
      </c>
      <c r="P127" s="43"/>
      <c r="Q127" s="44"/>
      <c r="R127" s="45">
        <f t="shared" si="45"/>
        <v>0</v>
      </c>
      <c r="S127" s="72"/>
      <c r="T127" s="47">
        <f>M127*S127</f>
        <v>0</v>
      </c>
      <c r="V127" s="130">
        <v>48</v>
      </c>
      <c r="W127" s="136"/>
      <c r="X127" s="104"/>
      <c r="Y127" s="104"/>
      <c r="Z127" s="104"/>
      <c r="AA127" s="104"/>
      <c r="AB127" s="104"/>
      <c r="AC127" s="104"/>
      <c r="AD127" s="104"/>
      <c r="AE127" s="104"/>
      <c r="AF127" s="137"/>
    </row>
    <row r="128" spans="12:32">
      <c r="L128" s="237"/>
      <c r="M128" s="238"/>
      <c r="N128" s="239"/>
      <c r="O128" s="30" t="s">
        <v>88</v>
      </c>
      <c r="P128" s="41"/>
      <c r="Q128" s="42"/>
      <c r="R128" s="46">
        <f t="shared" si="45"/>
        <v>0</v>
      </c>
      <c r="S128" s="71"/>
      <c r="T128" s="48">
        <f>M127*S128</f>
        <v>0</v>
      </c>
      <c r="V128" s="130">
        <v>49</v>
      </c>
      <c r="W128" s="136"/>
      <c r="X128" s="104"/>
      <c r="Y128" s="104"/>
      <c r="Z128" s="104"/>
      <c r="AA128" s="104"/>
      <c r="AB128" s="104"/>
      <c r="AC128" s="104"/>
      <c r="AD128" s="104"/>
      <c r="AE128" s="104"/>
      <c r="AF128" s="137"/>
    </row>
    <row r="129" spans="12:32">
      <c r="L129" s="237">
        <f t="shared" ref="L129" si="53">L127+1</f>
        <v>24</v>
      </c>
      <c r="M129" s="238"/>
      <c r="N129" s="239"/>
      <c r="O129" s="29" t="s">
        <v>85</v>
      </c>
      <c r="P129" s="43"/>
      <c r="Q129" s="44"/>
      <c r="R129" s="45">
        <f t="shared" si="45"/>
        <v>0</v>
      </c>
      <c r="S129" s="72"/>
      <c r="T129" s="47">
        <f>M129*S129</f>
        <v>0</v>
      </c>
      <c r="V129" s="130">
        <v>50</v>
      </c>
      <c r="W129" s="136"/>
      <c r="X129" s="104"/>
      <c r="Y129" s="104"/>
      <c r="Z129" s="104"/>
      <c r="AA129" s="104"/>
      <c r="AB129" s="104"/>
      <c r="AC129" s="104"/>
      <c r="AD129" s="104"/>
      <c r="AE129" s="104"/>
      <c r="AF129" s="137"/>
    </row>
    <row r="130" spans="12:32">
      <c r="L130" s="237"/>
      <c r="M130" s="238"/>
      <c r="N130" s="239"/>
      <c r="O130" s="30" t="s">
        <v>88</v>
      </c>
      <c r="P130" s="41"/>
      <c r="Q130" s="42"/>
      <c r="R130" s="46">
        <f t="shared" si="45"/>
        <v>0</v>
      </c>
      <c r="S130" s="71"/>
      <c r="T130" s="48">
        <f>M129*S130</f>
        <v>0</v>
      </c>
      <c r="V130" s="130">
        <v>51</v>
      </c>
      <c r="W130" s="136"/>
      <c r="X130" s="104"/>
      <c r="Y130" s="104"/>
      <c r="Z130" s="104"/>
      <c r="AA130" s="104"/>
      <c r="AB130" s="104"/>
      <c r="AC130" s="104"/>
      <c r="AD130" s="104"/>
      <c r="AE130" s="104"/>
      <c r="AF130" s="137"/>
    </row>
    <row r="131" spans="12:32">
      <c r="L131" s="237">
        <f t="shared" ref="L131" si="54">L129+1</f>
        <v>25</v>
      </c>
      <c r="M131" s="238"/>
      <c r="N131" s="239"/>
      <c r="O131" s="29" t="s">
        <v>85</v>
      </c>
      <c r="P131" s="43"/>
      <c r="Q131" s="44"/>
      <c r="R131" s="45">
        <f t="shared" si="45"/>
        <v>0</v>
      </c>
      <c r="S131" s="72"/>
      <c r="T131" s="47">
        <f>M131*S131</f>
        <v>0</v>
      </c>
      <c r="V131" s="130">
        <v>52</v>
      </c>
      <c r="W131" s="136"/>
      <c r="X131" s="104"/>
      <c r="Y131" s="104"/>
      <c r="Z131" s="104"/>
      <c r="AA131" s="104"/>
      <c r="AB131" s="104"/>
      <c r="AC131" s="104"/>
      <c r="AD131" s="104"/>
      <c r="AE131" s="104"/>
      <c r="AF131" s="137"/>
    </row>
    <row r="132" spans="12:32">
      <c r="L132" s="237"/>
      <c r="M132" s="238"/>
      <c r="N132" s="239"/>
      <c r="O132" s="30" t="s">
        <v>88</v>
      </c>
      <c r="P132" s="41"/>
      <c r="Q132" s="42"/>
      <c r="R132" s="46">
        <f t="shared" si="45"/>
        <v>0</v>
      </c>
      <c r="S132" s="71"/>
      <c r="T132" s="48">
        <f>M131*S132</f>
        <v>0</v>
      </c>
      <c r="V132" s="130">
        <v>53</v>
      </c>
      <c r="W132" s="136"/>
      <c r="X132" s="104"/>
      <c r="Y132" s="104"/>
      <c r="Z132" s="104"/>
      <c r="AA132" s="104"/>
      <c r="AB132" s="104"/>
      <c r="AC132" s="104"/>
      <c r="AD132" s="104"/>
      <c r="AE132" s="104"/>
      <c r="AF132" s="137"/>
    </row>
    <row r="133" spans="12:32">
      <c r="L133" s="237">
        <f t="shared" ref="L133" si="55">L131+1</f>
        <v>26</v>
      </c>
      <c r="M133" s="238"/>
      <c r="N133" s="239"/>
      <c r="O133" s="29" t="s">
        <v>85</v>
      </c>
      <c r="P133" s="43"/>
      <c r="Q133" s="44"/>
      <c r="R133" s="45">
        <f t="shared" si="45"/>
        <v>0</v>
      </c>
      <c r="S133" s="72"/>
      <c r="T133" s="47">
        <f>M133*S133</f>
        <v>0</v>
      </c>
      <c r="V133" s="130">
        <v>54</v>
      </c>
      <c r="W133" s="136"/>
      <c r="X133" s="104"/>
      <c r="Y133" s="104"/>
      <c r="Z133" s="104"/>
      <c r="AA133" s="104"/>
      <c r="AB133" s="104"/>
      <c r="AC133" s="104"/>
      <c r="AD133" s="104"/>
      <c r="AE133" s="104"/>
      <c r="AF133" s="137"/>
    </row>
    <row r="134" spans="12:32">
      <c r="L134" s="237"/>
      <c r="M134" s="238"/>
      <c r="N134" s="239"/>
      <c r="O134" s="30" t="s">
        <v>88</v>
      </c>
      <c r="P134" s="41"/>
      <c r="Q134" s="42"/>
      <c r="R134" s="46">
        <f t="shared" si="45"/>
        <v>0</v>
      </c>
      <c r="S134" s="71"/>
      <c r="T134" s="48">
        <f>M133*S134</f>
        <v>0</v>
      </c>
      <c r="V134" s="130">
        <v>55</v>
      </c>
      <c r="W134" s="136"/>
      <c r="X134" s="104"/>
      <c r="Y134" s="104"/>
      <c r="Z134" s="104"/>
      <c r="AA134" s="104"/>
      <c r="AB134" s="104"/>
      <c r="AC134" s="104"/>
      <c r="AD134" s="104"/>
      <c r="AE134" s="104"/>
      <c r="AF134" s="137"/>
    </row>
    <row r="135" spans="12:32">
      <c r="L135" s="237">
        <f t="shared" ref="L135" si="56">L133+1</f>
        <v>27</v>
      </c>
      <c r="M135" s="238"/>
      <c r="N135" s="239"/>
      <c r="O135" s="29" t="s">
        <v>85</v>
      </c>
      <c r="P135" s="43"/>
      <c r="Q135" s="44"/>
      <c r="R135" s="45">
        <f t="shared" si="45"/>
        <v>0</v>
      </c>
      <c r="S135" s="72"/>
      <c r="T135" s="47">
        <f>M135*S135</f>
        <v>0</v>
      </c>
      <c r="V135" s="130">
        <v>56</v>
      </c>
      <c r="W135" s="136"/>
      <c r="X135" s="104"/>
      <c r="Y135" s="104"/>
      <c r="Z135" s="104"/>
      <c r="AA135" s="104"/>
      <c r="AB135" s="104"/>
      <c r="AC135" s="104"/>
      <c r="AD135" s="104"/>
      <c r="AE135" s="104"/>
      <c r="AF135" s="137"/>
    </row>
    <row r="136" spans="12:32">
      <c r="L136" s="237"/>
      <c r="M136" s="238"/>
      <c r="N136" s="239"/>
      <c r="O136" s="30" t="s">
        <v>88</v>
      </c>
      <c r="P136" s="41"/>
      <c r="Q136" s="42"/>
      <c r="R136" s="46">
        <f t="shared" si="45"/>
        <v>0</v>
      </c>
      <c r="S136" s="71"/>
      <c r="T136" s="48">
        <f>M135*S136</f>
        <v>0</v>
      </c>
      <c r="V136" s="130">
        <v>57</v>
      </c>
      <c r="W136" s="136"/>
      <c r="X136" s="104"/>
      <c r="Y136" s="104"/>
      <c r="Z136" s="104"/>
      <c r="AA136" s="104"/>
      <c r="AB136" s="104"/>
      <c r="AC136" s="104"/>
      <c r="AD136" s="104"/>
      <c r="AE136" s="104"/>
      <c r="AF136" s="137"/>
    </row>
    <row r="137" spans="12:32">
      <c r="L137" s="237">
        <f t="shared" ref="L137" si="57">L135+1</f>
        <v>28</v>
      </c>
      <c r="M137" s="238"/>
      <c r="N137" s="239"/>
      <c r="O137" s="29" t="s">
        <v>85</v>
      </c>
      <c r="P137" s="43"/>
      <c r="Q137" s="44"/>
      <c r="R137" s="45">
        <f t="shared" si="45"/>
        <v>0</v>
      </c>
      <c r="S137" s="72"/>
      <c r="T137" s="47">
        <f>M137*S137</f>
        <v>0</v>
      </c>
      <c r="V137" s="130">
        <v>58</v>
      </c>
      <c r="W137" s="136"/>
      <c r="X137" s="104"/>
      <c r="Y137" s="104"/>
      <c r="Z137" s="104"/>
      <c r="AA137" s="104"/>
      <c r="AB137" s="104"/>
      <c r="AC137" s="104"/>
      <c r="AD137" s="104"/>
      <c r="AE137" s="104"/>
      <c r="AF137" s="137"/>
    </row>
    <row r="138" spans="12:32">
      <c r="L138" s="237"/>
      <c r="M138" s="238"/>
      <c r="N138" s="239"/>
      <c r="O138" s="30" t="s">
        <v>88</v>
      </c>
      <c r="P138" s="41"/>
      <c r="Q138" s="42"/>
      <c r="R138" s="46">
        <f t="shared" si="45"/>
        <v>0</v>
      </c>
      <c r="S138" s="71"/>
      <c r="T138" s="48">
        <f>M137*S138</f>
        <v>0</v>
      </c>
      <c r="V138" s="130">
        <v>59</v>
      </c>
      <c r="W138" s="136"/>
      <c r="X138" s="104"/>
      <c r="Y138" s="104"/>
      <c r="Z138" s="104"/>
      <c r="AA138" s="104"/>
      <c r="AB138" s="104"/>
      <c r="AC138" s="104"/>
      <c r="AD138" s="104"/>
      <c r="AE138" s="104"/>
      <c r="AF138" s="137"/>
    </row>
    <row r="139" spans="12:32">
      <c r="L139" s="237">
        <f t="shared" ref="L139" si="58">L137+1</f>
        <v>29</v>
      </c>
      <c r="M139" s="238"/>
      <c r="N139" s="239"/>
      <c r="O139" s="29" t="s">
        <v>85</v>
      </c>
      <c r="P139" s="43"/>
      <c r="Q139" s="44"/>
      <c r="R139" s="45">
        <f t="shared" si="45"/>
        <v>0</v>
      </c>
      <c r="S139" s="72"/>
      <c r="T139" s="47">
        <f>M139*S139</f>
        <v>0</v>
      </c>
      <c r="V139" s="130">
        <v>60</v>
      </c>
      <c r="W139" s="136"/>
      <c r="X139" s="104"/>
      <c r="Y139" s="104"/>
      <c r="Z139" s="104"/>
      <c r="AA139" s="104"/>
      <c r="AB139" s="104"/>
      <c r="AC139" s="104"/>
      <c r="AD139" s="104"/>
      <c r="AE139" s="104"/>
      <c r="AF139" s="137"/>
    </row>
    <row r="140" spans="12:32">
      <c r="L140" s="237"/>
      <c r="M140" s="238"/>
      <c r="N140" s="239"/>
      <c r="O140" s="30" t="s">
        <v>88</v>
      </c>
      <c r="P140" s="41"/>
      <c r="Q140" s="42"/>
      <c r="R140" s="46">
        <f t="shared" si="45"/>
        <v>0</v>
      </c>
      <c r="S140" s="71"/>
      <c r="T140" s="48">
        <f>M139*S140</f>
        <v>0</v>
      </c>
      <c r="V140" s="130">
        <v>61</v>
      </c>
      <c r="W140" s="136"/>
      <c r="X140" s="104"/>
      <c r="Y140" s="104"/>
      <c r="Z140" s="104"/>
      <c r="AA140" s="104"/>
      <c r="AB140" s="104"/>
      <c r="AC140" s="104"/>
      <c r="AD140" s="104"/>
      <c r="AE140" s="104"/>
      <c r="AF140" s="137"/>
    </row>
    <row r="141" spans="12:32">
      <c r="L141" s="237">
        <f t="shared" ref="L141" si="59">L139+1</f>
        <v>30</v>
      </c>
      <c r="M141" s="238"/>
      <c r="N141" s="239"/>
      <c r="O141" s="29" t="s">
        <v>85</v>
      </c>
      <c r="P141" s="43"/>
      <c r="Q141" s="44"/>
      <c r="R141" s="45">
        <f t="shared" si="45"/>
        <v>0</v>
      </c>
      <c r="S141" s="72"/>
      <c r="T141" s="47">
        <f>M141*S141</f>
        <v>0</v>
      </c>
      <c r="V141" s="130">
        <v>62</v>
      </c>
      <c r="W141" s="136"/>
      <c r="X141" s="104"/>
      <c r="Y141" s="104"/>
      <c r="Z141" s="104"/>
      <c r="AA141" s="104"/>
      <c r="AB141" s="104"/>
      <c r="AC141" s="104"/>
      <c r="AD141" s="104"/>
      <c r="AE141" s="104"/>
      <c r="AF141" s="137"/>
    </row>
    <row r="142" spans="12:32" ht="14" thickBot="1">
      <c r="L142" s="237"/>
      <c r="M142" s="240"/>
      <c r="N142" s="241"/>
      <c r="O142" s="30" t="s">
        <v>88</v>
      </c>
      <c r="P142" s="41"/>
      <c r="Q142" s="42"/>
      <c r="R142" s="46">
        <f t="shared" si="45"/>
        <v>0</v>
      </c>
      <c r="S142" s="73"/>
      <c r="T142" s="48">
        <f>M141*S142</f>
        <v>0</v>
      </c>
      <c r="V142" s="130">
        <v>63</v>
      </c>
      <c r="W142" s="138"/>
      <c r="X142" s="139"/>
      <c r="Y142" s="139"/>
      <c r="Z142" s="139"/>
      <c r="AA142" s="139"/>
      <c r="AB142" s="139"/>
      <c r="AC142" s="139"/>
      <c r="AD142" s="139"/>
      <c r="AE142" s="139"/>
      <c r="AF142" s="140"/>
    </row>
  </sheetData>
  <mergeCells count="229">
    <mergeCell ref="V77:W77"/>
    <mergeCell ref="M8:M10"/>
    <mergeCell ref="N8:N10"/>
    <mergeCell ref="O8:O10"/>
    <mergeCell ref="G21:J29"/>
    <mergeCell ref="B21:F29"/>
    <mergeCell ref="B32:F32"/>
    <mergeCell ref="G32:J32"/>
    <mergeCell ref="G33:J39"/>
    <mergeCell ref="B33:F39"/>
    <mergeCell ref="B42:F42"/>
    <mergeCell ref="G42:J42"/>
    <mergeCell ref="B13:F13"/>
    <mergeCell ref="G13:J13"/>
    <mergeCell ref="G14:J20"/>
    <mergeCell ref="B14:F20"/>
    <mergeCell ref="P8:P10"/>
    <mergeCell ref="Q8:Q10"/>
    <mergeCell ref="R8:T8"/>
    <mergeCell ref="R9:R10"/>
    <mergeCell ref="S9:S10"/>
    <mergeCell ref="T9:T10"/>
    <mergeCell ref="L12:L13"/>
    <mergeCell ref="M12:M13"/>
    <mergeCell ref="N12:N13"/>
    <mergeCell ref="P12:P13"/>
    <mergeCell ref="Q12:Q13"/>
    <mergeCell ref="L14:L15"/>
    <mergeCell ref="M14:M15"/>
    <mergeCell ref="N14:N15"/>
    <mergeCell ref="V76:W76"/>
    <mergeCell ref="L16:L17"/>
    <mergeCell ref="M16:M17"/>
    <mergeCell ref="N16:N17"/>
    <mergeCell ref="L18:L19"/>
    <mergeCell ref="M18:M19"/>
    <mergeCell ref="N18:N19"/>
    <mergeCell ref="L20:L21"/>
    <mergeCell ref="M20:M21"/>
    <mergeCell ref="N20:N21"/>
    <mergeCell ref="L22:L23"/>
    <mergeCell ref="M22:M23"/>
    <mergeCell ref="N22:N23"/>
    <mergeCell ref="L24:L25"/>
    <mergeCell ref="M24:M25"/>
    <mergeCell ref="N24:N25"/>
    <mergeCell ref="L26:L27"/>
    <mergeCell ref="M26:M27"/>
    <mergeCell ref="N26:N27"/>
    <mergeCell ref="L28:L29"/>
    <mergeCell ref="M28:M29"/>
    <mergeCell ref="N28:N29"/>
    <mergeCell ref="L30:L31"/>
    <mergeCell ref="M30:M31"/>
    <mergeCell ref="N30:N31"/>
    <mergeCell ref="L32:L33"/>
    <mergeCell ref="M32:M33"/>
    <mergeCell ref="N32:N33"/>
    <mergeCell ref="L34:L35"/>
    <mergeCell ref="M34:M35"/>
    <mergeCell ref="N34:N35"/>
    <mergeCell ref="L36:L37"/>
    <mergeCell ref="M36:M37"/>
    <mergeCell ref="N36:N37"/>
    <mergeCell ref="L38:L39"/>
    <mergeCell ref="M38:M39"/>
    <mergeCell ref="N38:N39"/>
    <mergeCell ref="L40:L41"/>
    <mergeCell ref="M40:M41"/>
    <mergeCell ref="N40:N41"/>
    <mergeCell ref="L42:L43"/>
    <mergeCell ref="M42:M43"/>
    <mergeCell ref="N42:N43"/>
    <mergeCell ref="L44:L45"/>
    <mergeCell ref="M44:M45"/>
    <mergeCell ref="N44:N45"/>
    <mergeCell ref="L46:L47"/>
    <mergeCell ref="M46:M47"/>
    <mergeCell ref="N46:N47"/>
    <mergeCell ref="L48:L49"/>
    <mergeCell ref="M48:M49"/>
    <mergeCell ref="N48:N49"/>
    <mergeCell ref="L50:L51"/>
    <mergeCell ref="M50:M51"/>
    <mergeCell ref="N50:N51"/>
    <mergeCell ref="L52:L53"/>
    <mergeCell ref="M52:M53"/>
    <mergeCell ref="N52:N53"/>
    <mergeCell ref="L54:L55"/>
    <mergeCell ref="M54:M55"/>
    <mergeCell ref="N54:N55"/>
    <mergeCell ref="L56:L57"/>
    <mergeCell ref="M56:M57"/>
    <mergeCell ref="N56:N57"/>
    <mergeCell ref="L58:L59"/>
    <mergeCell ref="M58:M59"/>
    <mergeCell ref="N58:N59"/>
    <mergeCell ref="L60:L61"/>
    <mergeCell ref="M60:M61"/>
    <mergeCell ref="N60:N61"/>
    <mergeCell ref="L62:L63"/>
    <mergeCell ref="M62:M63"/>
    <mergeCell ref="N62:N63"/>
    <mergeCell ref="L70:L71"/>
    <mergeCell ref="M70:M71"/>
    <mergeCell ref="N70:N71"/>
    <mergeCell ref="L72:L73"/>
    <mergeCell ref="M72:M73"/>
    <mergeCell ref="N72:N73"/>
    <mergeCell ref="M77:M79"/>
    <mergeCell ref="N77:N79"/>
    <mergeCell ref="L64:L65"/>
    <mergeCell ref="M64:M65"/>
    <mergeCell ref="N64:N65"/>
    <mergeCell ref="L66:L67"/>
    <mergeCell ref="M66:M67"/>
    <mergeCell ref="N66:N67"/>
    <mergeCell ref="L68:L69"/>
    <mergeCell ref="M68:M69"/>
    <mergeCell ref="N68:N69"/>
    <mergeCell ref="O77:O79"/>
    <mergeCell ref="P77:P79"/>
    <mergeCell ref="Q77:Q79"/>
    <mergeCell ref="R77:T77"/>
    <mergeCell ref="R78:R79"/>
    <mergeCell ref="S78:S79"/>
    <mergeCell ref="T78:T79"/>
    <mergeCell ref="M81:M82"/>
    <mergeCell ref="N81:N82"/>
    <mergeCell ref="P81:P82"/>
    <mergeCell ref="Q81:Q82"/>
    <mergeCell ref="L83:L84"/>
    <mergeCell ref="M83:M84"/>
    <mergeCell ref="N83:N84"/>
    <mergeCell ref="L85:L86"/>
    <mergeCell ref="M85:M86"/>
    <mergeCell ref="N85:N86"/>
    <mergeCell ref="L87:L88"/>
    <mergeCell ref="M87:M88"/>
    <mergeCell ref="N87:N88"/>
    <mergeCell ref="L89:L90"/>
    <mergeCell ref="M89:M90"/>
    <mergeCell ref="N89:N90"/>
    <mergeCell ref="L91:L92"/>
    <mergeCell ref="M91:M92"/>
    <mergeCell ref="N91:N92"/>
    <mergeCell ref="L93:L94"/>
    <mergeCell ref="M93:M94"/>
    <mergeCell ref="N93:N94"/>
    <mergeCell ref="L95:L96"/>
    <mergeCell ref="M95:M96"/>
    <mergeCell ref="N95:N96"/>
    <mergeCell ref="L97:L98"/>
    <mergeCell ref="M97:M98"/>
    <mergeCell ref="N97:N98"/>
    <mergeCell ref="L99:L100"/>
    <mergeCell ref="M99:M100"/>
    <mergeCell ref="N99:N100"/>
    <mergeCell ref="L101:L102"/>
    <mergeCell ref="M101:M102"/>
    <mergeCell ref="N101:N102"/>
    <mergeCell ref="L103:L104"/>
    <mergeCell ref="M103:M104"/>
    <mergeCell ref="N103:N104"/>
    <mergeCell ref="L105:L106"/>
    <mergeCell ref="M105:M106"/>
    <mergeCell ref="N105:N106"/>
    <mergeCell ref="M117:M118"/>
    <mergeCell ref="N117:N118"/>
    <mergeCell ref="L119:L120"/>
    <mergeCell ref="M119:M120"/>
    <mergeCell ref="N119:N120"/>
    <mergeCell ref="L107:L108"/>
    <mergeCell ref="M107:M108"/>
    <mergeCell ref="N107:N108"/>
    <mergeCell ref="L109:L110"/>
    <mergeCell ref="M109:M110"/>
    <mergeCell ref="N109:N110"/>
    <mergeCell ref="L111:L112"/>
    <mergeCell ref="M111:M112"/>
    <mergeCell ref="N111:N112"/>
    <mergeCell ref="L141:L142"/>
    <mergeCell ref="M141:M142"/>
    <mergeCell ref="N141:N142"/>
    <mergeCell ref="B43:F73"/>
    <mergeCell ref="G43:J73"/>
    <mergeCell ref="L133:L134"/>
    <mergeCell ref="M133:M134"/>
    <mergeCell ref="N133:N134"/>
    <mergeCell ref="L135:L136"/>
    <mergeCell ref="M135:M136"/>
    <mergeCell ref="N135:N136"/>
    <mergeCell ref="L137:L138"/>
    <mergeCell ref="M137:M138"/>
    <mergeCell ref="N137:N138"/>
    <mergeCell ref="L127:L128"/>
    <mergeCell ref="M127:M128"/>
    <mergeCell ref="N127:N128"/>
    <mergeCell ref="L129:L130"/>
    <mergeCell ref="M129:M130"/>
    <mergeCell ref="L113:L114"/>
    <mergeCell ref="M113:M114"/>
    <mergeCell ref="N113:N114"/>
    <mergeCell ref="L125:L126"/>
    <mergeCell ref="M125:M126"/>
    <mergeCell ref="V5:W5"/>
    <mergeCell ref="V6:W6"/>
    <mergeCell ref="B3:F3"/>
    <mergeCell ref="G3:J3"/>
    <mergeCell ref="G4:J10"/>
    <mergeCell ref="B4:F10"/>
    <mergeCell ref="L139:L140"/>
    <mergeCell ref="M139:M140"/>
    <mergeCell ref="N139:N140"/>
    <mergeCell ref="N129:N130"/>
    <mergeCell ref="L131:L132"/>
    <mergeCell ref="M131:M132"/>
    <mergeCell ref="N131:N132"/>
    <mergeCell ref="L121:L122"/>
    <mergeCell ref="M121:M122"/>
    <mergeCell ref="N121:N122"/>
    <mergeCell ref="L123:L124"/>
    <mergeCell ref="M123:M124"/>
    <mergeCell ref="N123:N124"/>
    <mergeCell ref="N125:N126"/>
    <mergeCell ref="L115:L116"/>
    <mergeCell ref="M115:M116"/>
    <mergeCell ref="N115:N116"/>
    <mergeCell ref="L117:L118"/>
  </mergeCells>
  <phoneticPr fontId="5"/>
  <pageMargins left="0.7" right="0.7" top="0.75" bottom="0.75" header="0.3" footer="0.3"/>
  <pageSetup paperSize="8" scale="82" fitToHeight="0" orientation="portrait" r:id="rId1"/>
  <rowBreaks count="1" manualBreakCount="1">
    <brk id="74" max="33" man="1"/>
  </rowBreaks>
  <colBreaks count="2" manualBreakCount="2">
    <brk id="11" max="73" man="1"/>
    <brk id="21" max="7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①ヒアリングシート</vt:lpstr>
      <vt:lpstr>①寄附獲得シミュレーション</vt:lpstr>
      <vt:lpstr>①ヒアリングシート!Print_Area</vt:lpstr>
      <vt:lpstr>①寄附獲得シミュレーション!Print_Area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酒嶋 俊介</dc:creator>
  <cp:lastModifiedBy>鳥取県</cp:lastModifiedBy>
  <cp:lastPrinted>2022-03-08T06:39:53Z</cp:lastPrinted>
  <dcterms:created xsi:type="dcterms:W3CDTF">2022-02-21T08:08:01Z</dcterms:created>
  <dcterms:modified xsi:type="dcterms:W3CDTF">2022-03-29T09:51:56Z</dcterms:modified>
</cp:coreProperties>
</file>