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0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<sst xmlns="http://schemas.openxmlformats.org/spreadsheetml/2006/main" count="194" uniqueCount="63">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</sst>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80" zoomScaleNormal="100" zoomScaleSheetLayoutView="8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-346</v>
      </c>
      <c r="C9" s="34">
        <f>C10+C11</f>
        <v>-85</v>
      </c>
      <c r="D9" s="64">
        <f>IF(B9-C9=0,"-",(1-(B9/(B9-C9)))*-1)</f>
        <v>0.32567049808429127</v>
      </c>
      <c r="E9" s="34">
        <f>E10+E11</f>
        <v>-4947</v>
      </c>
      <c r="F9" s="64">
        <f>IF(B9-E9=0,"-",(1-(B9/(B9-E9)))*-1)</f>
        <v>-1.0752010432514671</v>
      </c>
      <c r="G9" s="34">
        <f>G10+G11</f>
        <v>-278</v>
      </c>
      <c r="H9" s="34">
        <f>H10+H11</f>
        <v>343</v>
      </c>
      <c r="I9" s="34">
        <f>I10+I11</f>
        <v>3736</v>
      </c>
      <c r="J9" s="34">
        <f>J10+J11</f>
        <v>621</v>
      </c>
      <c r="K9" s="34">
        <f>K10+K11</f>
        <v>7891</v>
      </c>
      <c r="L9" s="51">
        <f t="shared" ref="L9:L19" si="0">M9-N9</f>
        <v>-6.2219278962746305</v>
      </c>
      <c r="M9" s="55">
        <v>7.6766952101517933</v>
      </c>
      <c r="N9" s="55">
        <v>13.898623106426424</v>
      </c>
      <c r="O9" s="34">
        <f t="shared" ref="O9:W9" si="1">O10+O11</f>
        <v>-68</v>
      </c>
      <c r="P9" s="34">
        <f t="shared" si="1"/>
        <v>976</v>
      </c>
      <c r="Q9" s="34">
        <f t="shared" si="1"/>
        <v>15643</v>
      </c>
      <c r="R9" s="34">
        <f t="shared" si="1"/>
        <v>655</v>
      </c>
      <c r="S9" s="34">
        <f t="shared" si="1"/>
        <v>321</v>
      </c>
      <c r="T9" s="34">
        <f t="shared" si="1"/>
        <v>1044</v>
      </c>
      <c r="U9" s="34">
        <f t="shared" si="1"/>
        <v>16435</v>
      </c>
      <c r="V9" s="34">
        <f t="shared" si="1"/>
        <v>723</v>
      </c>
      <c r="W9" s="34">
        <f t="shared" si="1"/>
        <v>321</v>
      </c>
      <c r="X9" s="51">
        <v>-1.5219104206714889</v>
      </c>
    </row>
    <row r="10" spans="1:24" ht="18.75" customHeight="1" x14ac:dyDescent="0.2">
      <c r="A10" s="6" t="s">
        <v>28</v>
      </c>
      <c r="B10" s="35">
        <f>B20+B21+B22+B23</f>
        <v>-143</v>
      </c>
      <c r="C10" s="35">
        <f>C20+C21+C22+C23</f>
        <v>-58</v>
      </c>
      <c r="D10" s="65">
        <f t="shared" ref="D10:D38" si="2">IF(B10-C10=0,"-",(1-(B10/(B10-C10)))*-1)</f>
        <v>0.68235294117647061</v>
      </c>
      <c r="E10" s="35">
        <f>E20+E21+E22+E23</f>
        <v>-2681</v>
      </c>
      <c r="F10" s="65">
        <f t="shared" ref="F10:F38" si="3">IF(B10-E10=0,"-",(1-(B10/(B10-E10)))*-1)</f>
        <v>-1.0563435776201733</v>
      </c>
      <c r="G10" s="35">
        <f>G20+G21+G22+G23</f>
        <v>-145</v>
      </c>
      <c r="H10" s="35">
        <f>H20+H21+H22+H23</f>
        <v>285</v>
      </c>
      <c r="I10" s="35">
        <f>I20+I21+I22+I23</f>
        <v>2959</v>
      </c>
      <c r="J10" s="35">
        <f>J20+J21+J22+J23</f>
        <v>430</v>
      </c>
      <c r="K10" s="35">
        <f>K20+K21+K22+K23</f>
        <v>5413</v>
      </c>
      <c r="L10" s="48">
        <f t="shared" si="0"/>
        <v>-4.3076890519991196</v>
      </c>
      <c r="M10" s="56">
        <v>8.4668371022051616</v>
      </c>
      <c r="N10" s="56">
        <v>12.774526154204281</v>
      </c>
      <c r="O10" s="35">
        <f t="shared" ref="O10:W10" si="4">O20+O21+O22+O23</f>
        <v>2</v>
      </c>
      <c r="P10" s="35">
        <f t="shared" si="4"/>
        <v>780</v>
      </c>
      <c r="Q10" s="35">
        <f t="shared" si="4"/>
        <v>12066</v>
      </c>
      <c r="R10" s="35">
        <f t="shared" si="4"/>
        <v>562</v>
      </c>
      <c r="S10" s="35">
        <f t="shared" si="4"/>
        <v>218</v>
      </c>
      <c r="T10" s="35">
        <f t="shared" si="4"/>
        <v>778</v>
      </c>
      <c r="U10" s="35">
        <f t="shared" si="4"/>
        <v>12293</v>
      </c>
      <c r="V10" s="35">
        <f t="shared" si="4"/>
        <v>607</v>
      </c>
      <c r="W10" s="35">
        <f t="shared" si="4"/>
        <v>171</v>
      </c>
      <c r="X10" s="48">
        <v>5.9416400717228868E-2</v>
      </c>
    </row>
    <row r="11" spans="1:24" ht="18.75" customHeight="1" x14ac:dyDescent="0.2">
      <c r="A11" s="2" t="s">
        <v>27</v>
      </c>
      <c r="B11" s="36">
        <f>B12+B13+B14+B15+B16</f>
        <v>-203</v>
      </c>
      <c r="C11" s="36">
        <f>C12+C13+C14+C15+C16</f>
        <v>-27</v>
      </c>
      <c r="D11" s="66">
        <f t="shared" si="2"/>
        <v>0.15340909090909083</v>
      </c>
      <c r="E11" s="36">
        <f>E12+E13+E14+E15+E16</f>
        <v>-2266</v>
      </c>
      <c r="F11" s="66">
        <f t="shared" si="3"/>
        <v>-1.0984003877847794</v>
      </c>
      <c r="G11" s="36">
        <f>G12+G13+G14+G15+G16</f>
        <v>-133</v>
      </c>
      <c r="H11" s="36">
        <f>H12+H13+H14+H15+H16</f>
        <v>58</v>
      </c>
      <c r="I11" s="36">
        <f>I12+I13+I14+I15+I16</f>
        <v>777</v>
      </c>
      <c r="J11" s="36">
        <f>J12+J13+J14+J15+J16</f>
        <v>191</v>
      </c>
      <c r="K11" s="36">
        <f>K12+K13+K14+K15+K16</f>
        <v>2478</v>
      </c>
      <c r="L11" s="50">
        <f t="shared" si="0"/>
        <v>-12.069025527810098</v>
      </c>
      <c r="M11" s="57">
        <v>5.2631840647592902</v>
      </c>
      <c r="N11" s="57">
        <v>17.332209592569388</v>
      </c>
      <c r="O11" s="36">
        <f t="shared" ref="O11:W11" si="5">O12+O13+O14+O15+O16</f>
        <v>-70</v>
      </c>
      <c r="P11" s="36">
        <f t="shared" si="5"/>
        <v>196</v>
      </c>
      <c r="Q11" s="36">
        <f t="shared" si="5"/>
        <v>3577</v>
      </c>
      <c r="R11" s="36">
        <f t="shared" si="5"/>
        <v>93</v>
      </c>
      <c r="S11" s="36">
        <f t="shared" si="5"/>
        <v>103</v>
      </c>
      <c r="T11" s="36">
        <f t="shared" si="5"/>
        <v>266</v>
      </c>
      <c r="U11" s="36">
        <f t="shared" si="5"/>
        <v>4142</v>
      </c>
      <c r="V11" s="36">
        <f t="shared" si="5"/>
        <v>116</v>
      </c>
      <c r="W11" s="36">
        <f t="shared" si="5"/>
        <v>150</v>
      </c>
      <c r="X11" s="53">
        <v>-6.3521186988474199</v>
      </c>
    </row>
    <row r="12" spans="1:24" ht="18.75" customHeight="1" x14ac:dyDescent="0.2">
      <c r="A12" s="6" t="s">
        <v>26</v>
      </c>
      <c r="B12" s="35">
        <f>B24</f>
        <v>-19</v>
      </c>
      <c r="C12" s="35">
        <f>C24</f>
        <v>-19</v>
      </c>
      <c r="D12" s="65" t="str">
        <f t="shared" si="2"/>
        <v>-</v>
      </c>
      <c r="E12" s="35">
        <f>E24</f>
        <v>-124</v>
      </c>
      <c r="F12" s="65">
        <f t="shared" si="3"/>
        <v>-1.180952380952381</v>
      </c>
      <c r="G12" s="35">
        <f>G24</f>
        <v>-12</v>
      </c>
      <c r="H12" s="35">
        <f>H24</f>
        <v>4</v>
      </c>
      <c r="I12" s="35">
        <f>I24</f>
        <v>76</v>
      </c>
      <c r="J12" s="35">
        <f>J24</f>
        <v>16</v>
      </c>
      <c r="K12" s="35">
        <f>K24</f>
        <v>190</v>
      </c>
      <c r="L12" s="48">
        <f t="shared" si="0"/>
        <v>-13.86383059538505</v>
      </c>
      <c r="M12" s="56">
        <v>4.6212768651283502</v>
      </c>
      <c r="N12" s="56">
        <v>18.485107460513401</v>
      </c>
      <c r="O12" s="35">
        <f t="shared" ref="O12:W12" si="6">O24</f>
        <v>-7</v>
      </c>
      <c r="P12" s="35">
        <f t="shared" si="6"/>
        <v>15</v>
      </c>
      <c r="Q12" s="35">
        <f t="shared" si="6"/>
        <v>301</v>
      </c>
      <c r="R12" s="35">
        <f t="shared" si="6"/>
        <v>7</v>
      </c>
      <c r="S12" s="35">
        <f t="shared" si="6"/>
        <v>8</v>
      </c>
      <c r="T12" s="35">
        <f t="shared" si="6"/>
        <v>22</v>
      </c>
      <c r="U12" s="35">
        <f t="shared" si="6"/>
        <v>311</v>
      </c>
      <c r="V12" s="35">
        <f t="shared" si="6"/>
        <v>9</v>
      </c>
      <c r="W12" s="35">
        <f t="shared" si="6"/>
        <v>13</v>
      </c>
      <c r="X12" s="48">
        <v>-8.0872345139746145</v>
      </c>
    </row>
    <row r="13" spans="1:24" ht="18.75" customHeight="1" x14ac:dyDescent="0.2">
      <c r="A13" s="4" t="s">
        <v>25</v>
      </c>
      <c r="B13" s="37">
        <f>B25+B26+B27</f>
        <v>-37</v>
      </c>
      <c r="C13" s="37">
        <f>C25+C26+C27</f>
        <v>-4</v>
      </c>
      <c r="D13" s="67">
        <f t="shared" si="2"/>
        <v>0.1212121212121211</v>
      </c>
      <c r="E13" s="37">
        <f>E25+E26+E27</f>
        <v>-503</v>
      </c>
      <c r="F13" s="67">
        <f t="shared" si="3"/>
        <v>-1.0793991416309012</v>
      </c>
      <c r="G13" s="37">
        <f>G25+G26+G27</f>
        <v>-21</v>
      </c>
      <c r="H13" s="37">
        <f>H25+H26+H27</f>
        <v>11</v>
      </c>
      <c r="I13" s="37">
        <f>I25+I26+I27</f>
        <v>126</v>
      </c>
      <c r="J13" s="37">
        <f>J25+J26+J27</f>
        <v>32</v>
      </c>
      <c r="K13" s="37">
        <f>K25+K26+K27</f>
        <v>446</v>
      </c>
      <c r="L13" s="49">
        <f t="shared" si="0"/>
        <v>-10.587162806116106</v>
      </c>
      <c r="M13" s="58">
        <v>5.5456567079655787</v>
      </c>
      <c r="N13" s="58">
        <v>16.132819514081685</v>
      </c>
      <c r="O13" s="37">
        <f t="shared" ref="O13:W13" si="7">O25+O26+O27</f>
        <v>-16</v>
      </c>
      <c r="P13" s="37">
        <f t="shared" si="7"/>
        <v>34</v>
      </c>
      <c r="Q13" s="37">
        <f t="shared" si="7"/>
        <v>567</v>
      </c>
      <c r="R13" s="37">
        <f t="shared" si="7"/>
        <v>24</v>
      </c>
      <c r="S13" s="37">
        <f t="shared" si="7"/>
        <v>10</v>
      </c>
      <c r="T13" s="37">
        <f t="shared" si="7"/>
        <v>50</v>
      </c>
      <c r="U13" s="37">
        <f t="shared" si="7"/>
        <v>750</v>
      </c>
      <c r="V13" s="37">
        <f t="shared" si="7"/>
        <v>29</v>
      </c>
      <c r="W13" s="37">
        <f t="shared" si="7"/>
        <v>21</v>
      </c>
      <c r="X13" s="49">
        <v>-8.0664097570408479</v>
      </c>
    </row>
    <row r="14" spans="1:24" ht="18.75" customHeight="1" x14ac:dyDescent="0.2">
      <c r="A14" s="4" t="s">
        <v>24</v>
      </c>
      <c r="B14" s="37">
        <f>B28+B29+B30+B31</f>
        <v>-67</v>
      </c>
      <c r="C14" s="37">
        <f>C28+C29+C30+C31</f>
        <v>25</v>
      </c>
      <c r="D14" s="67">
        <f t="shared" si="2"/>
        <v>-0.27173913043478259</v>
      </c>
      <c r="E14" s="37">
        <f>E28+E29+E30+E31</f>
        <v>-700</v>
      </c>
      <c r="F14" s="67">
        <f t="shared" si="3"/>
        <v>-1.1058451816745656</v>
      </c>
      <c r="G14" s="37">
        <f>G28+G29+G30+G31</f>
        <v>-50</v>
      </c>
      <c r="H14" s="37">
        <f>H28+H29+H30+H31</f>
        <v>24</v>
      </c>
      <c r="I14" s="37">
        <f>I28+I29+I30+I31</f>
        <v>341</v>
      </c>
      <c r="J14" s="37">
        <f>J28+J29+J30+J31</f>
        <v>74</v>
      </c>
      <c r="K14" s="37">
        <f>K28+K29+K30+K31</f>
        <v>910</v>
      </c>
      <c r="L14" s="49">
        <f t="shared" si="0"/>
        <v>-11.834357896921121</v>
      </c>
      <c r="M14" s="58">
        <v>5.6804917905221384</v>
      </c>
      <c r="N14" s="58">
        <v>17.51484968744326</v>
      </c>
      <c r="O14" s="37">
        <f t="shared" ref="O14:W14" si="8">O28+O29+O30+O31</f>
        <v>-17</v>
      </c>
      <c r="P14" s="37">
        <f t="shared" si="8"/>
        <v>76</v>
      </c>
      <c r="Q14" s="37">
        <f t="shared" si="8"/>
        <v>1410</v>
      </c>
      <c r="R14" s="37">
        <f t="shared" si="8"/>
        <v>35</v>
      </c>
      <c r="S14" s="37">
        <f t="shared" si="8"/>
        <v>41</v>
      </c>
      <c r="T14" s="37">
        <f t="shared" si="8"/>
        <v>93</v>
      </c>
      <c r="U14" s="37">
        <f t="shared" si="8"/>
        <v>1541</v>
      </c>
      <c r="V14" s="37">
        <f t="shared" si="8"/>
        <v>40</v>
      </c>
      <c r="W14" s="37">
        <f t="shared" si="8"/>
        <v>53</v>
      </c>
      <c r="X14" s="49">
        <v>-4.023681684953182</v>
      </c>
    </row>
    <row r="15" spans="1:24" ht="18.75" customHeight="1" x14ac:dyDescent="0.2">
      <c r="A15" s="4" t="s">
        <v>23</v>
      </c>
      <c r="B15" s="37">
        <f>B32+B33+B34+B35</f>
        <v>-49</v>
      </c>
      <c r="C15" s="37">
        <f>C32+C33+C34+C35</f>
        <v>-10</v>
      </c>
      <c r="D15" s="67">
        <f t="shared" si="2"/>
        <v>0.25641025641025639</v>
      </c>
      <c r="E15" s="37">
        <f>E32+E33+E34+E35</f>
        <v>-703</v>
      </c>
      <c r="F15" s="67">
        <f t="shared" si="3"/>
        <v>-1.0749235474006116</v>
      </c>
      <c r="G15" s="37">
        <f>G32+G33+G34+G35</f>
        <v>-35</v>
      </c>
      <c r="H15" s="37">
        <f>H32+H33+H34+H35</f>
        <v>18</v>
      </c>
      <c r="I15" s="37">
        <f>I32+I33+I34+I35</f>
        <v>192</v>
      </c>
      <c r="J15" s="37">
        <f>J32+J33+J34+J35</f>
        <v>53</v>
      </c>
      <c r="K15" s="39">
        <f>K32+K33+K34+K35</f>
        <v>696</v>
      </c>
      <c r="L15" s="49">
        <f>M15-N15</f>
        <v>-10.992935264303721</v>
      </c>
      <c r="M15" s="58">
        <v>5.6535095644990578</v>
      </c>
      <c r="N15" s="58">
        <v>16.646444828802778</v>
      </c>
      <c r="O15" s="39">
        <f t="shared" ref="O15:W15" si="9">O32+O33+O34+O35</f>
        <v>-14</v>
      </c>
      <c r="P15" s="37">
        <f t="shared" si="9"/>
        <v>63</v>
      </c>
      <c r="Q15" s="37">
        <f t="shared" si="9"/>
        <v>1068</v>
      </c>
      <c r="R15" s="37">
        <f t="shared" si="9"/>
        <v>23</v>
      </c>
      <c r="S15" s="37">
        <f t="shared" si="9"/>
        <v>40</v>
      </c>
      <c r="T15" s="37">
        <f>T32+T33+T34+T35</f>
        <v>77</v>
      </c>
      <c r="U15" s="37">
        <f t="shared" si="9"/>
        <v>1267</v>
      </c>
      <c r="V15" s="37">
        <f t="shared" si="9"/>
        <v>32</v>
      </c>
      <c r="W15" s="37">
        <f t="shared" si="9"/>
        <v>45</v>
      </c>
      <c r="X15" s="49">
        <v>-4.3971741057214899</v>
      </c>
    </row>
    <row r="16" spans="1:24" ht="18.75" customHeight="1" x14ac:dyDescent="0.2">
      <c r="A16" s="2" t="s">
        <v>22</v>
      </c>
      <c r="B16" s="36">
        <f>B36+B37+B38</f>
        <v>-31</v>
      </c>
      <c r="C16" s="36">
        <f>C36+C37+C38</f>
        <v>-19</v>
      </c>
      <c r="D16" s="66">
        <f t="shared" si="2"/>
        <v>1.5833333333333335</v>
      </c>
      <c r="E16" s="36">
        <f>E36+E37+E38</f>
        <v>-236</v>
      </c>
      <c r="F16" s="66">
        <f t="shared" si="3"/>
        <v>-1.1512195121951219</v>
      </c>
      <c r="G16" s="36">
        <f>G36+G37+G38</f>
        <v>-15</v>
      </c>
      <c r="H16" s="36">
        <f>H36+H37+H38</f>
        <v>1</v>
      </c>
      <c r="I16" s="36">
        <f>I36+I37+I38</f>
        <v>42</v>
      </c>
      <c r="J16" s="36">
        <f>J36+J37+J38</f>
        <v>16</v>
      </c>
      <c r="K16" s="36">
        <f>K36+K37+K38</f>
        <v>236</v>
      </c>
      <c r="L16" s="50">
        <f t="shared" si="0"/>
        <v>-19.685039370078741</v>
      </c>
      <c r="M16" s="57">
        <v>1.3123359580052494</v>
      </c>
      <c r="N16" s="57">
        <v>20.99737532808399</v>
      </c>
      <c r="O16" s="36">
        <f t="shared" ref="O16:W16" si="10">O36+O37+O38</f>
        <v>-16</v>
      </c>
      <c r="P16" s="36">
        <f t="shared" si="10"/>
        <v>8</v>
      </c>
      <c r="Q16" s="36">
        <f t="shared" si="10"/>
        <v>231</v>
      </c>
      <c r="R16" s="36">
        <f t="shared" si="10"/>
        <v>4</v>
      </c>
      <c r="S16" s="36">
        <f t="shared" si="10"/>
        <v>4</v>
      </c>
      <c r="T16" s="36">
        <f t="shared" si="10"/>
        <v>24</v>
      </c>
      <c r="U16" s="36">
        <f t="shared" si="10"/>
        <v>273</v>
      </c>
      <c r="V16" s="36">
        <f t="shared" si="10"/>
        <v>6</v>
      </c>
      <c r="W16" s="36">
        <f t="shared" si="10"/>
        <v>18</v>
      </c>
      <c r="X16" s="53">
        <v>-20.99737532808399</v>
      </c>
    </row>
    <row r="17" spans="1:24" ht="18.75" customHeight="1" x14ac:dyDescent="0.2">
      <c r="A17" s="6" t="s">
        <v>21</v>
      </c>
      <c r="B17" s="35">
        <f>B12+B13+B20</f>
        <v>-99</v>
      </c>
      <c r="C17" s="35">
        <f>C12+C13+C20</f>
        <v>13</v>
      </c>
      <c r="D17" s="65">
        <f t="shared" si="2"/>
        <v>-0.1160714285714286</v>
      </c>
      <c r="E17" s="35">
        <f>E12+E13+E20</f>
        <v>-1820</v>
      </c>
      <c r="F17" s="65">
        <f t="shared" si="3"/>
        <v>-1.0575246949447996</v>
      </c>
      <c r="G17" s="35">
        <f>G12+G13+G20</f>
        <v>-84</v>
      </c>
      <c r="H17" s="35">
        <f>H12+H13+H20</f>
        <v>146</v>
      </c>
      <c r="I17" s="35">
        <f>I12+I13+I20</f>
        <v>1487</v>
      </c>
      <c r="J17" s="35">
        <f>J12+J13+J20</f>
        <v>230</v>
      </c>
      <c r="K17" s="35">
        <f>K12+K13+K20</f>
        <v>2985</v>
      </c>
      <c r="L17" s="48">
        <f t="shared" si="0"/>
        <v>-4.6305316049640037</v>
      </c>
      <c r="M17" s="56">
        <v>8.0483049324374321</v>
      </c>
      <c r="N17" s="56">
        <v>12.678836537401436</v>
      </c>
      <c r="O17" s="35">
        <f t="shared" ref="O17:W17" si="11">O12+O13+O20</f>
        <v>-15</v>
      </c>
      <c r="P17" s="35">
        <f t="shared" si="11"/>
        <v>346</v>
      </c>
      <c r="Q17" s="35">
        <f t="shared" si="11"/>
        <v>5468</v>
      </c>
      <c r="R17" s="35">
        <f t="shared" si="11"/>
        <v>261</v>
      </c>
      <c r="S17" s="35">
        <f t="shared" si="11"/>
        <v>85</v>
      </c>
      <c r="T17" s="35">
        <f t="shared" si="11"/>
        <v>361</v>
      </c>
      <c r="U17" s="35">
        <f t="shared" si="11"/>
        <v>5790</v>
      </c>
      <c r="V17" s="35">
        <f t="shared" si="11"/>
        <v>279</v>
      </c>
      <c r="W17" s="35">
        <f t="shared" si="11"/>
        <v>82</v>
      </c>
      <c r="X17" s="48">
        <v>-0.8268806437435714</v>
      </c>
    </row>
    <row r="18" spans="1:24" ht="18.75" customHeight="1" x14ac:dyDescent="0.2">
      <c r="A18" s="4" t="s">
        <v>20</v>
      </c>
      <c r="B18" s="37">
        <f>B14+B22</f>
        <v>-79</v>
      </c>
      <c r="C18" s="37">
        <f>C14+C22</f>
        <v>33</v>
      </c>
      <c r="D18" s="67">
        <f t="shared" si="2"/>
        <v>-0.2946428571428571</v>
      </c>
      <c r="E18" s="37">
        <f>E14+E22</f>
        <v>-1301</v>
      </c>
      <c r="F18" s="67">
        <f t="shared" si="3"/>
        <v>-1.0646481178396072</v>
      </c>
      <c r="G18" s="37">
        <f>G14+G22</f>
        <v>-78</v>
      </c>
      <c r="H18" s="37">
        <f>H14+H22</f>
        <v>50</v>
      </c>
      <c r="I18" s="37">
        <f>I14+I22</f>
        <v>642</v>
      </c>
      <c r="J18" s="37">
        <f>J14+J22</f>
        <v>128</v>
      </c>
      <c r="K18" s="37">
        <f>K14+K22</f>
        <v>1653</v>
      </c>
      <c r="L18" s="49">
        <f t="shared" si="0"/>
        <v>-9.8208649398226271</v>
      </c>
      <c r="M18" s="58">
        <v>6.2954262434760411</v>
      </c>
      <c r="N18" s="58">
        <v>16.116291183298667</v>
      </c>
      <c r="O18" s="37">
        <f t="shared" ref="O18:W18" si="12">O14+O22</f>
        <v>-1</v>
      </c>
      <c r="P18" s="37">
        <f t="shared" si="12"/>
        <v>161</v>
      </c>
      <c r="Q18" s="37">
        <f t="shared" si="12"/>
        <v>2700</v>
      </c>
      <c r="R18" s="37">
        <f t="shared" si="12"/>
        <v>88</v>
      </c>
      <c r="S18" s="37">
        <f t="shared" si="12"/>
        <v>73</v>
      </c>
      <c r="T18" s="37">
        <f t="shared" si="12"/>
        <v>162</v>
      </c>
      <c r="U18" s="37">
        <f t="shared" si="12"/>
        <v>2990</v>
      </c>
      <c r="V18" s="37">
        <f t="shared" si="12"/>
        <v>69</v>
      </c>
      <c r="W18" s="37">
        <f t="shared" si="12"/>
        <v>93</v>
      </c>
      <c r="X18" s="49">
        <v>-0.12590852486952286</v>
      </c>
    </row>
    <row r="19" spans="1:24" ht="18.75" customHeight="1" x14ac:dyDescent="0.2">
      <c r="A19" s="2" t="s">
        <v>19</v>
      </c>
      <c r="B19" s="36">
        <f>B15+B16+B21+B23</f>
        <v>-168</v>
      </c>
      <c r="C19" s="36">
        <f>C15+C16+C21+C23</f>
        <v>-131</v>
      </c>
      <c r="D19" s="66">
        <f t="shared" si="2"/>
        <v>3.5405405405405403</v>
      </c>
      <c r="E19" s="36">
        <f>E15+E16+E21+E23</f>
        <v>-1826</v>
      </c>
      <c r="F19" s="66">
        <f t="shared" si="3"/>
        <v>-1.1013268998793728</v>
      </c>
      <c r="G19" s="36">
        <f>G15+G16+G21+G23</f>
        <v>-116</v>
      </c>
      <c r="H19" s="36">
        <f>H15+H16+H21+H23</f>
        <v>147</v>
      </c>
      <c r="I19" s="36">
        <f>I15+I16+I21+I23</f>
        <v>1607</v>
      </c>
      <c r="J19" s="36">
        <f>J15+J16+J21+J23</f>
        <v>263</v>
      </c>
      <c r="K19" s="38">
        <f>K15+K16+K21+K23</f>
        <v>3253</v>
      </c>
      <c r="L19" s="50">
        <f t="shared" si="0"/>
        <v>-6.2372481862041003</v>
      </c>
      <c r="M19" s="57">
        <v>7.904098994586235</v>
      </c>
      <c r="N19" s="57">
        <v>14.141347180790335</v>
      </c>
      <c r="O19" s="38">
        <f t="shared" ref="O19:W19" si="13">O15+O16+O21+O23</f>
        <v>-52</v>
      </c>
      <c r="P19" s="38">
        <f>P15+P16+P21+P23</f>
        <v>469</v>
      </c>
      <c r="Q19" s="36">
        <f t="shared" si="13"/>
        <v>7475</v>
      </c>
      <c r="R19" s="36">
        <f t="shared" si="13"/>
        <v>306</v>
      </c>
      <c r="S19" s="36">
        <f t="shared" si="13"/>
        <v>163</v>
      </c>
      <c r="T19" s="36">
        <f t="shared" si="13"/>
        <v>521</v>
      </c>
      <c r="U19" s="36">
        <f t="shared" si="13"/>
        <v>7655</v>
      </c>
      <c r="V19" s="36">
        <f t="shared" si="13"/>
        <v>375</v>
      </c>
      <c r="W19" s="36">
        <f t="shared" si="13"/>
        <v>146</v>
      </c>
      <c r="X19" s="53">
        <v>-2.796007807608742</v>
      </c>
    </row>
    <row r="20" spans="1:24" ht="18.75" customHeight="1" x14ac:dyDescent="0.2">
      <c r="A20" s="5" t="s">
        <v>18</v>
      </c>
      <c r="B20" s="40">
        <f>G20+O20</f>
        <v>-43</v>
      </c>
      <c r="C20" s="40">
        <v>36</v>
      </c>
      <c r="D20" s="68">
        <f t="shared" si="2"/>
        <v>-0.45569620253164556</v>
      </c>
      <c r="E20" s="40">
        <f>I20-K20+Q20-U20</f>
        <v>-1193</v>
      </c>
      <c r="F20" s="68">
        <f t="shared" si="3"/>
        <v>-1.037391304347826</v>
      </c>
      <c r="G20" s="40">
        <f>H20-J20</f>
        <v>-51</v>
      </c>
      <c r="H20" s="40">
        <v>131</v>
      </c>
      <c r="I20" s="40">
        <v>1285</v>
      </c>
      <c r="J20" s="40">
        <v>182</v>
      </c>
      <c r="K20" s="40">
        <v>2349</v>
      </c>
      <c r="L20" s="48">
        <f>M20-N20</f>
        <v>-3.335214598618613</v>
      </c>
      <c r="M20" s="56">
        <v>8.5669237729223209</v>
      </c>
      <c r="N20" s="56">
        <v>11.902138371540934</v>
      </c>
      <c r="O20" s="40">
        <f>P20-T20</f>
        <v>8</v>
      </c>
      <c r="P20" s="40">
        <f>R20+S20</f>
        <v>297</v>
      </c>
      <c r="Q20" s="41">
        <v>4600</v>
      </c>
      <c r="R20" s="41">
        <v>230</v>
      </c>
      <c r="S20" s="41">
        <v>67</v>
      </c>
      <c r="T20" s="41">
        <f>SUM(V20:W20)</f>
        <v>289</v>
      </c>
      <c r="U20" s="41">
        <v>4729</v>
      </c>
      <c r="V20" s="41">
        <v>241</v>
      </c>
      <c r="W20" s="41">
        <v>48</v>
      </c>
      <c r="X20" s="52">
        <v>0.52317091743037025</v>
      </c>
    </row>
    <row r="21" spans="1:24" ht="18.75" customHeight="1" x14ac:dyDescent="0.2">
      <c r="A21" s="3" t="s">
        <v>17</v>
      </c>
      <c r="B21" s="42">
        <f t="shared" ref="B21:B38" si="14">G21+O21</f>
        <v>-51</v>
      </c>
      <c r="C21" s="42">
        <v>-69</v>
      </c>
      <c r="D21" s="69">
        <f t="shared" si="2"/>
        <v>-3.8333333333333335</v>
      </c>
      <c r="E21" s="42">
        <f t="shared" ref="E21:E38" si="15">I21-K21+Q21-U21</f>
        <v>-605</v>
      </c>
      <c r="F21" s="69">
        <f t="shared" si="3"/>
        <v>-1.092057761732852</v>
      </c>
      <c r="G21" s="42">
        <f t="shared" ref="G21:G38" si="16">H21-J21</f>
        <v>-54</v>
      </c>
      <c r="H21" s="42">
        <v>108</v>
      </c>
      <c r="I21" s="42">
        <v>1172</v>
      </c>
      <c r="J21" s="42">
        <v>162</v>
      </c>
      <c r="K21" s="42">
        <v>1868</v>
      </c>
      <c r="L21" s="49">
        <f t="shared" ref="L21:L38" si="17">M21-N21</f>
        <v>-4.4954429756137646</v>
      </c>
      <c r="M21" s="58">
        <v>8.9908859512275221</v>
      </c>
      <c r="N21" s="58">
        <v>13.486328926841287</v>
      </c>
      <c r="O21" s="42">
        <f t="shared" ref="O21:O38" si="18">P21-T21</f>
        <v>3</v>
      </c>
      <c r="P21" s="42">
        <f t="shared" ref="P21:P38" si="19">R21+S21</f>
        <v>329</v>
      </c>
      <c r="Q21" s="42">
        <v>4910</v>
      </c>
      <c r="R21" s="42">
        <v>224</v>
      </c>
      <c r="S21" s="42">
        <v>105</v>
      </c>
      <c r="T21" s="42">
        <f t="shared" ref="T21:T38" si="20">SUM(V21:W21)</f>
        <v>326</v>
      </c>
      <c r="U21" s="42">
        <v>4819</v>
      </c>
      <c r="V21" s="42">
        <v>269</v>
      </c>
      <c r="W21" s="42">
        <v>57</v>
      </c>
      <c r="X21" s="49">
        <v>0.24974683197854475</v>
      </c>
    </row>
    <row r="22" spans="1:24" ht="18.75" customHeight="1" x14ac:dyDescent="0.2">
      <c r="A22" s="3" t="s">
        <v>16</v>
      </c>
      <c r="B22" s="42">
        <f t="shared" si="14"/>
        <v>-12</v>
      </c>
      <c r="C22" s="42">
        <v>8</v>
      </c>
      <c r="D22" s="69">
        <f t="shared" si="2"/>
        <v>-0.4</v>
      </c>
      <c r="E22" s="42">
        <f t="shared" si="15"/>
        <v>-601</v>
      </c>
      <c r="F22" s="69">
        <f t="shared" si="3"/>
        <v>-1.0203735144312394</v>
      </c>
      <c r="G22" s="42">
        <f t="shared" si="16"/>
        <v>-28</v>
      </c>
      <c r="H22" s="42">
        <v>26</v>
      </c>
      <c r="I22" s="42">
        <v>301</v>
      </c>
      <c r="J22" s="42">
        <v>54</v>
      </c>
      <c r="K22" s="42">
        <v>743</v>
      </c>
      <c r="L22" s="49">
        <f t="shared" si="17"/>
        <v>-7.532373729556828</v>
      </c>
      <c r="M22" s="58">
        <v>6.9943470345884835</v>
      </c>
      <c r="N22" s="58">
        <v>14.526720764145312</v>
      </c>
      <c r="O22" s="42">
        <f t="shared" si="18"/>
        <v>16</v>
      </c>
      <c r="P22" s="42">
        <f t="shared" si="19"/>
        <v>85</v>
      </c>
      <c r="Q22" s="42">
        <v>1290</v>
      </c>
      <c r="R22" s="42">
        <v>53</v>
      </c>
      <c r="S22" s="42">
        <v>32</v>
      </c>
      <c r="T22" s="42">
        <f t="shared" si="20"/>
        <v>69</v>
      </c>
      <c r="U22" s="42">
        <v>1449</v>
      </c>
      <c r="V22" s="42">
        <v>29</v>
      </c>
      <c r="W22" s="42">
        <v>40</v>
      </c>
      <c r="X22" s="49">
        <v>4.3042135597467635</v>
      </c>
    </row>
    <row r="23" spans="1:24" ht="18.75" customHeight="1" x14ac:dyDescent="0.2">
      <c r="A23" s="1" t="s">
        <v>15</v>
      </c>
      <c r="B23" s="43">
        <f t="shared" si="14"/>
        <v>-37</v>
      </c>
      <c r="C23" s="43">
        <v>-33</v>
      </c>
      <c r="D23" s="70">
        <f t="shared" si="2"/>
        <v>8.25</v>
      </c>
      <c r="E23" s="43">
        <f t="shared" si="15"/>
        <v>-282</v>
      </c>
      <c r="F23" s="70">
        <f t="shared" si="3"/>
        <v>-1.1510204081632653</v>
      </c>
      <c r="G23" s="43">
        <f t="shared" si="16"/>
        <v>-12</v>
      </c>
      <c r="H23" s="43">
        <v>20</v>
      </c>
      <c r="I23" s="43">
        <v>201</v>
      </c>
      <c r="J23" s="43">
        <v>32</v>
      </c>
      <c r="K23" s="44">
        <v>453</v>
      </c>
      <c r="L23" s="50">
        <f t="shared" si="17"/>
        <v>-4.5455960646346396</v>
      </c>
      <c r="M23" s="57">
        <v>7.5759934410577321</v>
      </c>
      <c r="N23" s="57">
        <v>12.121589505692372</v>
      </c>
      <c r="O23" s="44">
        <f t="shared" si="18"/>
        <v>-25</v>
      </c>
      <c r="P23" s="44">
        <f t="shared" si="19"/>
        <v>69</v>
      </c>
      <c r="Q23" s="43">
        <v>1266</v>
      </c>
      <c r="R23" s="43">
        <v>55</v>
      </c>
      <c r="S23" s="43">
        <v>14</v>
      </c>
      <c r="T23" s="43">
        <f t="shared" si="20"/>
        <v>94</v>
      </c>
      <c r="U23" s="43">
        <v>1296</v>
      </c>
      <c r="V23" s="43">
        <v>68</v>
      </c>
      <c r="W23" s="43">
        <v>26</v>
      </c>
      <c r="X23" s="54">
        <v>-9.4699918013221698</v>
      </c>
    </row>
    <row r="24" spans="1:24" ht="18.75" customHeight="1" x14ac:dyDescent="0.2">
      <c r="A24" s="7" t="s">
        <v>14</v>
      </c>
      <c r="B24" s="45">
        <f t="shared" si="14"/>
        <v>-19</v>
      </c>
      <c r="C24" s="45">
        <v>-19</v>
      </c>
      <c r="D24" s="71" t="str">
        <f t="shared" si="2"/>
        <v>-</v>
      </c>
      <c r="E24" s="40">
        <f t="shared" si="15"/>
        <v>-124</v>
      </c>
      <c r="F24" s="71">
        <f t="shared" si="3"/>
        <v>-1.180952380952381</v>
      </c>
      <c r="G24" s="40">
        <f t="shared" si="16"/>
        <v>-12</v>
      </c>
      <c r="H24" s="45">
        <v>4</v>
      </c>
      <c r="I24" s="45">
        <v>76</v>
      </c>
      <c r="J24" s="45">
        <v>16</v>
      </c>
      <c r="K24" s="46">
        <v>190</v>
      </c>
      <c r="L24" s="51">
        <f t="shared" si="17"/>
        <v>-13.86383059538505</v>
      </c>
      <c r="M24" s="55">
        <v>4.6212768651283502</v>
      </c>
      <c r="N24" s="55">
        <v>18.485107460513401</v>
      </c>
      <c r="O24" s="40">
        <f t="shared" si="18"/>
        <v>-7</v>
      </c>
      <c r="P24" s="45">
        <f t="shared" si="19"/>
        <v>15</v>
      </c>
      <c r="Q24" s="45">
        <v>301</v>
      </c>
      <c r="R24" s="45">
        <v>7</v>
      </c>
      <c r="S24" s="45">
        <v>8</v>
      </c>
      <c r="T24" s="45">
        <f t="shared" si="20"/>
        <v>22</v>
      </c>
      <c r="U24" s="45">
        <v>311</v>
      </c>
      <c r="V24" s="45">
        <v>9</v>
      </c>
      <c r="W24" s="45">
        <v>13</v>
      </c>
      <c r="X24" s="51">
        <v>-8.0872345139746145</v>
      </c>
    </row>
    <row r="25" spans="1:24" ht="18.75" customHeight="1" x14ac:dyDescent="0.2">
      <c r="A25" s="5" t="s">
        <v>13</v>
      </c>
      <c r="B25" s="40">
        <f t="shared" si="14"/>
        <v>-8</v>
      </c>
      <c r="C25" s="40">
        <v>-2</v>
      </c>
      <c r="D25" s="68">
        <f t="shared" si="2"/>
        <v>0.33333333333333326</v>
      </c>
      <c r="E25" s="40">
        <f t="shared" si="15"/>
        <v>-106</v>
      </c>
      <c r="F25" s="68">
        <f t="shared" si="3"/>
        <v>-1.0816326530612246</v>
      </c>
      <c r="G25" s="40">
        <f t="shared" si="16"/>
        <v>-2</v>
      </c>
      <c r="H25" s="40">
        <v>2</v>
      </c>
      <c r="I25" s="40">
        <v>7</v>
      </c>
      <c r="J25" s="40">
        <v>4</v>
      </c>
      <c r="K25" s="40">
        <v>65</v>
      </c>
      <c r="L25" s="48">
        <f t="shared" si="17"/>
        <v>-9.1444319178253775</v>
      </c>
      <c r="M25" s="56">
        <v>9.1444319178253775</v>
      </c>
      <c r="N25" s="56">
        <v>18.288863835650755</v>
      </c>
      <c r="O25" s="40">
        <f t="shared" si="18"/>
        <v>-6</v>
      </c>
      <c r="P25" s="40">
        <f t="shared" si="19"/>
        <v>0</v>
      </c>
      <c r="Q25" s="40">
        <v>41</v>
      </c>
      <c r="R25" s="40">
        <v>0</v>
      </c>
      <c r="S25" s="40">
        <v>0</v>
      </c>
      <c r="T25" s="40">
        <f t="shared" si="20"/>
        <v>6</v>
      </c>
      <c r="U25" s="40">
        <v>89</v>
      </c>
      <c r="V25" s="40">
        <v>3</v>
      </c>
      <c r="W25" s="40">
        <v>3</v>
      </c>
      <c r="X25" s="52">
        <v>-27.433295753476134</v>
      </c>
    </row>
    <row r="26" spans="1:24" ht="18.75" customHeight="1" x14ac:dyDescent="0.2">
      <c r="A26" s="3" t="s">
        <v>12</v>
      </c>
      <c r="B26" s="42">
        <f t="shared" si="14"/>
        <v>-12</v>
      </c>
      <c r="C26" s="42">
        <v>-5</v>
      </c>
      <c r="D26" s="69">
        <f t="shared" si="2"/>
        <v>0.71428571428571419</v>
      </c>
      <c r="E26" s="42">
        <f t="shared" si="15"/>
        <v>-135</v>
      </c>
      <c r="F26" s="69">
        <f t="shared" si="3"/>
        <v>-1.0975609756097562</v>
      </c>
      <c r="G26" s="42">
        <f t="shared" si="16"/>
        <v>-8</v>
      </c>
      <c r="H26" s="42">
        <v>0</v>
      </c>
      <c r="I26" s="42">
        <v>19</v>
      </c>
      <c r="J26" s="42">
        <v>8</v>
      </c>
      <c r="K26" s="42">
        <v>121</v>
      </c>
      <c r="L26" s="49">
        <f t="shared" si="17"/>
        <v>-15.91454109439721</v>
      </c>
      <c r="M26" s="58">
        <v>0</v>
      </c>
      <c r="N26" s="58">
        <v>15.91454109439721</v>
      </c>
      <c r="O26" s="42">
        <f t="shared" si="18"/>
        <v>-4</v>
      </c>
      <c r="P26" s="42">
        <f t="shared" si="19"/>
        <v>12</v>
      </c>
      <c r="Q26" s="42">
        <v>197</v>
      </c>
      <c r="R26" s="42">
        <v>11</v>
      </c>
      <c r="S26" s="42">
        <v>1</v>
      </c>
      <c r="T26" s="42">
        <f t="shared" si="20"/>
        <v>16</v>
      </c>
      <c r="U26" s="42">
        <v>230</v>
      </c>
      <c r="V26" s="42">
        <v>13</v>
      </c>
      <c r="W26" s="42">
        <v>3</v>
      </c>
      <c r="X26" s="49">
        <v>-7.957270547198604</v>
      </c>
    </row>
    <row r="27" spans="1:24" ht="18.75" customHeight="1" x14ac:dyDescent="0.2">
      <c r="A27" s="1" t="s">
        <v>11</v>
      </c>
      <c r="B27" s="43">
        <f t="shared" si="14"/>
        <v>-17</v>
      </c>
      <c r="C27" s="43">
        <v>3</v>
      </c>
      <c r="D27" s="70">
        <f t="shared" si="2"/>
        <v>-0.15000000000000002</v>
      </c>
      <c r="E27" s="43">
        <f t="shared" si="15"/>
        <v>-262</v>
      </c>
      <c r="F27" s="70">
        <f t="shared" si="3"/>
        <v>-1.0693877551020408</v>
      </c>
      <c r="G27" s="43">
        <f t="shared" si="16"/>
        <v>-11</v>
      </c>
      <c r="H27" s="43">
        <v>9</v>
      </c>
      <c r="I27" s="43">
        <v>100</v>
      </c>
      <c r="J27" s="44">
        <v>20</v>
      </c>
      <c r="K27" s="44">
        <v>260</v>
      </c>
      <c r="L27" s="50">
        <f t="shared" si="17"/>
        <v>-8.715377268385863</v>
      </c>
      <c r="M27" s="57">
        <v>7.1307632195884345</v>
      </c>
      <c r="N27" s="57">
        <v>15.846140487974298</v>
      </c>
      <c r="O27" s="44">
        <f t="shared" si="18"/>
        <v>-6</v>
      </c>
      <c r="P27" s="44">
        <f t="shared" si="19"/>
        <v>22</v>
      </c>
      <c r="Q27" s="47">
        <v>329</v>
      </c>
      <c r="R27" s="47">
        <v>13</v>
      </c>
      <c r="S27" s="47">
        <v>9</v>
      </c>
      <c r="T27" s="47">
        <f t="shared" si="20"/>
        <v>28</v>
      </c>
      <c r="U27" s="47">
        <v>431</v>
      </c>
      <c r="V27" s="47">
        <v>13</v>
      </c>
      <c r="W27" s="47">
        <v>15</v>
      </c>
      <c r="X27" s="54">
        <v>-4.7538421463922944</v>
      </c>
    </row>
    <row r="28" spans="1:24" ht="18.75" customHeight="1" x14ac:dyDescent="0.2">
      <c r="A28" s="5" t="s">
        <v>10</v>
      </c>
      <c r="B28" s="40">
        <f t="shared" si="14"/>
        <v>-14</v>
      </c>
      <c r="C28" s="40">
        <v>4</v>
      </c>
      <c r="D28" s="68">
        <f t="shared" si="2"/>
        <v>-0.22222222222222221</v>
      </c>
      <c r="E28" s="40">
        <f t="shared" si="15"/>
        <v>-138</v>
      </c>
      <c r="F28" s="68">
        <f t="shared" si="3"/>
        <v>-1.1129032258064515</v>
      </c>
      <c r="G28" s="40">
        <f>H28-J28</f>
        <v>-10</v>
      </c>
      <c r="H28" s="40">
        <v>1</v>
      </c>
      <c r="I28" s="40">
        <v>20</v>
      </c>
      <c r="J28" s="40">
        <v>11</v>
      </c>
      <c r="K28" s="40">
        <v>125</v>
      </c>
      <c r="L28" s="48">
        <f t="shared" si="17"/>
        <v>-21.060527378685588</v>
      </c>
      <c r="M28" s="56">
        <v>2.1060527378685592</v>
      </c>
      <c r="N28" s="56">
        <v>23.166580116554147</v>
      </c>
      <c r="O28" s="40">
        <f t="shared" si="18"/>
        <v>-4</v>
      </c>
      <c r="P28" s="40">
        <f t="shared" si="19"/>
        <v>5</v>
      </c>
      <c r="Q28" s="40">
        <v>108</v>
      </c>
      <c r="R28" s="40">
        <v>4</v>
      </c>
      <c r="S28" s="40">
        <v>1</v>
      </c>
      <c r="T28" s="40">
        <f t="shared" si="20"/>
        <v>9</v>
      </c>
      <c r="U28" s="40">
        <v>141</v>
      </c>
      <c r="V28" s="40">
        <v>4</v>
      </c>
      <c r="W28" s="40">
        <v>5</v>
      </c>
      <c r="X28" s="48">
        <v>-8.4242109514742367</v>
      </c>
    </row>
    <row r="29" spans="1:24" ht="18.75" customHeight="1" x14ac:dyDescent="0.2">
      <c r="A29" s="3" t="s">
        <v>9</v>
      </c>
      <c r="B29" s="42">
        <f t="shared" si="14"/>
        <v>-4</v>
      </c>
      <c r="C29" s="42">
        <v>1</v>
      </c>
      <c r="D29" s="69">
        <f t="shared" si="2"/>
        <v>-0.19999999999999996</v>
      </c>
      <c r="E29" s="42">
        <f t="shared" si="15"/>
        <v>-65</v>
      </c>
      <c r="F29" s="69">
        <f t="shared" si="3"/>
        <v>-1.0655737704918034</v>
      </c>
      <c r="G29" s="42">
        <f t="shared" si="16"/>
        <v>-13</v>
      </c>
      <c r="H29" s="42">
        <v>8</v>
      </c>
      <c r="I29" s="42">
        <v>134</v>
      </c>
      <c r="J29" s="42">
        <v>21</v>
      </c>
      <c r="K29" s="42">
        <v>292</v>
      </c>
      <c r="L29" s="49">
        <f t="shared" si="17"/>
        <v>-9.9601175482787561</v>
      </c>
      <c r="M29" s="58">
        <v>6.1293031066330812</v>
      </c>
      <c r="N29" s="58">
        <v>16.089420654911837</v>
      </c>
      <c r="O29" s="41">
        <f t="shared" si="18"/>
        <v>9</v>
      </c>
      <c r="P29" s="41">
        <f t="shared" si="19"/>
        <v>34</v>
      </c>
      <c r="Q29" s="42">
        <v>569</v>
      </c>
      <c r="R29" s="42">
        <v>9</v>
      </c>
      <c r="S29" s="42">
        <v>25</v>
      </c>
      <c r="T29" s="42">
        <f t="shared" si="20"/>
        <v>25</v>
      </c>
      <c r="U29" s="42">
        <v>476</v>
      </c>
      <c r="V29" s="42">
        <v>12</v>
      </c>
      <c r="W29" s="42">
        <v>13</v>
      </c>
      <c r="X29" s="49">
        <v>6.8954659949622119</v>
      </c>
    </row>
    <row r="30" spans="1:24" ht="18.75" customHeight="1" x14ac:dyDescent="0.2">
      <c r="A30" s="3" t="s">
        <v>8</v>
      </c>
      <c r="B30" s="42">
        <f t="shared" si="14"/>
        <v>-39</v>
      </c>
      <c r="C30" s="42">
        <v>-5</v>
      </c>
      <c r="D30" s="69">
        <f t="shared" si="2"/>
        <v>0.14705882352941169</v>
      </c>
      <c r="E30" s="42">
        <f t="shared" si="15"/>
        <v>-303</v>
      </c>
      <c r="F30" s="69">
        <f t="shared" si="3"/>
        <v>-1.1477272727272727</v>
      </c>
      <c r="G30" s="42">
        <f t="shared" si="16"/>
        <v>-19</v>
      </c>
      <c r="H30" s="42">
        <v>7</v>
      </c>
      <c r="I30" s="42">
        <v>95</v>
      </c>
      <c r="J30" s="42">
        <v>26</v>
      </c>
      <c r="K30" s="42">
        <v>271</v>
      </c>
      <c r="L30" s="52">
        <f t="shared" si="17"/>
        <v>-14.665144113853117</v>
      </c>
      <c r="M30" s="59">
        <v>5.4029478314195698</v>
      </c>
      <c r="N30" s="59">
        <v>20.068091945272688</v>
      </c>
      <c r="O30" s="42">
        <f t="shared" si="18"/>
        <v>-20</v>
      </c>
      <c r="P30" s="42">
        <f t="shared" si="19"/>
        <v>19</v>
      </c>
      <c r="Q30" s="42">
        <v>388</v>
      </c>
      <c r="R30" s="42">
        <v>16</v>
      </c>
      <c r="S30" s="42">
        <v>3</v>
      </c>
      <c r="T30" s="42">
        <f t="shared" si="20"/>
        <v>39</v>
      </c>
      <c r="U30" s="42">
        <v>515</v>
      </c>
      <c r="V30" s="42">
        <v>19</v>
      </c>
      <c r="W30" s="42">
        <v>20</v>
      </c>
      <c r="X30" s="49">
        <v>-15.436993804055911</v>
      </c>
    </row>
    <row r="31" spans="1:24" ht="18.75" customHeight="1" x14ac:dyDescent="0.2">
      <c r="A31" s="1" t="s">
        <v>7</v>
      </c>
      <c r="B31" s="43">
        <f t="shared" si="14"/>
        <v>-10</v>
      </c>
      <c r="C31" s="43">
        <v>25</v>
      </c>
      <c r="D31" s="70">
        <f t="shared" si="2"/>
        <v>-0.7142857142857143</v>
      </c>
      <c r="E31" s="43">
        <f t="shared" si="15"/>
        <v>-194</v>
      </c>
      <c r="F31" s="70">
        <f t="shared" si="3"/>
        <v>-1.0543478260869565</v>
      </c>
      <c r="G31" s="43">
        <f t="shared" si="16"/>
        <v>-8</v>
      </c>
      <c r="H31" s="43">
        <v>8</v>
      </c>
      <c r="I31" s="43">
        <v>92</v>
      </c>
      <c r="J31" s="43">
        <v>16</v>
      </c>
      <c r="K31" s="44">
        <v>222</v>
      </c>
      <c r="L31" s="50">
        <f t="shared" si="17"/>
        <v>-6.9603356216628525</v>
      </c>
      <c r="M31" s="57">
        <v>6.9603356216628525</v>
      </c>
      <c r="N31" s="57">
        <v>13.920671243325705</v>
      </c>
      <c r="O31" s="43">
        <f t="shared" si="18"/>
        <v>-2</v>
      </c>
      <c r="P31" s="43">
        <f t="shared" si="19"/>
        <v>18</v>
      </c>
      <c r="Q31" s="43">
        <v>345</v>
      </c>
      <c r="R31" s="43">
        <v>6</v>
      </c>
      <c r="S31" s="43">
        <v>12</v>
      </c>
      <c r="T31" s="43">
        <f t="shared" si="20"/>
        <v>20</v>
      </c>
      <c r="U31" s="43">
        <v>409</v>
      </c>
      <c r="V31" s="43">
        <v>5</v>
      </c>
      <c r="W31" s="43">
        <v>15</v>
      </c>
      <c r="X31" s="53">
        <v>-1.7400839054157107</v>
      </c>
    </row>
    <row r="32" spans="1:24" ht="18.75" customHeight="1" x14ac:dyDescent="0.2">
      <c r="A32" s="5" t="s">
        <v>6</v>
      </c>
      <c r="B32" s="40">
        <f t="shared" si="14"/>
        <v>-8</v>
      </c>
      <c r="C32" s="40">
        <v>-10</v>
      </c>
      <c r="D32" s="68">
        <f t="shared" si="2"/>
        <v>-5</v>
      </c>
      <c r="E32" s="40">
        <f t="shared" si="15"/>
        <v>11</v>
      </c>
      <c r="F32" s="68">
        <f t="shared" si="3"/>
        <v>-0.57894736842105265</v>
      </c>
      <c r="G32" s="40">
        <f t="shared" si="16"/>
        <v>-5</v>
      </c>
      <c r="H32" s="40">
        <v>1</v>
      </c>
      <c r="I32" s="40">
        <v>28</v>
      </c>
      <c r="J32" s="40">
        <v>6</v>
      </c>
      <c r="K32" s="40">
        <v>41</v>
      </c>
      <c r="L32" s="48">
        <f t="shared" si="17"/>
        <v>-17.170006585755953</v>
      </c>
      <c r="M32" s="56">
        <v>3.4340013171511901</v>
      </c>
      <c r="N32" s="56">
        <v>20.604007902907142</v>
      </c>
      <c r="O32" s="40">
        <f t="shared" si="18"/>
        <v>-3</v>
      </c>
      <c r="P32" s="40">
        <f t="shared" si="19"/>
        <v>5</v>
      </c>
      <c r="Q32" s="41">
        <v>171</v>
      </c>
      <c r="R32" s="41">
        <v>1</v>
      </c>
      <c r="S32" s="41">
        <v>4</v>
      </c>
      <c r="T32" s="41">
        <f t="shared" si="20"/>
        <v>8</v>
      </c>
      <c r="U32" s="41">
        <v>147</v>
      </c>
      <c r="V32" s="41">
        <v>4</v>
      </c>
      <c r="W32" s="41">
        <v>4</v>
      </c>
      <c r="X32" s="52">
        <v>-10.302003951453571</v>
      </c>
    </row>
    <row r="33" spans="1:24" ht="18.75" customHeight="1" x14ac:dyDescent="0.2">
      <c r="A33" s="3" t="s">
        <v>5</v>
      </c>
      <c r="B33" s="42">
        <f t="shared" si="14"/>
        <v>-18</v>
      </c>
      <c r="C33" s="42">
        <v>3</v>
      </c>
      <c r="D33" s="69">
        <f t="shared" si="2"/>
        <v>-0.1428571428571429</v>
      </c>
      <c r="E33" s="42">
        <f t="shared" si="15"/>
        <v>-336</v>
      </c>
      <c r="F33" s="69">
        <f t="shared" si="3"/>
        <v>-1.0566037735849056</v>
      </c>
      <c r="G33" s="42">
        <f t="shared" si="16"/>
        <v>-16</v>
      </c>
      <c r="H33" s="42">
        <v>5</v>
      </c>
      <c r="I33" s="42">
        <v>64</v>
      </c>
      <c r="J33" s="42">
        <v>21</v>
      </c>
      <c r="K33" s="42">
        <v>295</v>
      </c>
      <c r="L33" s="49">
        <f t="shared" si="17"/>
        <v>-13.176300708451782</v>
      </c>
      <c r="M33" s="58">
        <v>4.117593971391182</v>
      </c>
      <c r="N33" s="58">
        <v>17.293894679842964</v>
      </c>
      <c r="O33" s="42">
        <f t="shared" si="18"/>
        <v>-2</v>
      </c>
      <c r="P33" s="42">
        <f t="shared" si="19"/>
        <v>28</v>
      </c>
      <c r="Q33" s="42">
        <v>375</v>
      </c>
      <c r="R33" s="42">
        <v>12</v>
      </c>
      <c r="S33" s="42">
        <v>16</v>
      </c>
      <c r="T33" s="42">
        <f t="shared" si="20"/>
        <v>30</v>
      </c>
      <c r="U33" s="42">
        <v>480</v>
      </c>
      <c r="V33" s="42">
        <v>15</v>
      </c>
      <c r="W33" s="42">
        <v>15</v>
      </c>
      <c r="X33" s="49">
        <v>-1.6470375885564721</v>
      </c>
    </row>
    <row r="34" spans="1:24" ht="18.75" customHeight="1" x14ac:dyDescent="0.2">
      <c r="A34" s="3" t="s">
        <v>4</v>
      </c>
      <c r="B34" s="42">
        <f t="shared" si="14"/>
        <v>-5</v>
      </c>
      <c r="C34" s="42">
        <v>-4</v>
      </c>
      <c r="D34" s="69">
        <f t="shared" si="2"/>
        <v>4</v>
      </c>
      <c r="E34" s="42">
        <f t="shared" si="15"/>
        <v>-142</v>
      </c>
      <c r="F34" s="69">
        <f t="shared" si="3"/>
        <v>-1.0364963503649636</v>
      </c>
      <c r="G34" s="42">
        <f t="shared" si="16"/>
        <v>-6</v>
      </c>
      <c r="H34" s="42">
        <v>3</v>
      </c>
      <c r="I34" s="42">
        <v>45</v>
      </c>
      <c r="J34" s="42">
        <v>9</v>
      </c>
      <c r="K34" s="42">
        <v>160</v>
      </c>
      <c r="L34" s="49">
        <f t="shared" si="17"/>
        <v>-7.252135903039937</v>
      </c>
      <c r="M34" s="58">
        <v>3.6260679515199681</v>
      </c>
      <c r="N34" s="58">
        <v>10.878203854559905</v>
      </c>
      <c r="O34" s="42">
        <f>P34-T34</f>
        <v>1</v>
      </c>
      <c r="P34" s="42">
        <f t="shared" si="19"/>
        <v>17</v>
      </c>
      <c r="Q34" s="42">
        <v>294</v>
      </c>
      <c r="R34" s="42">
        <v>4</v>
      </c>
      <c r="S34" s="42">
        <v>13</v>
      </c>
      <c r="T34" s="42">
        <f t="shared" si="20"/>
        <v>16</v>
      </c>
      <c r="U34" s="42">
        <v>321</v>
      </c>
      <c r="V34" s="42">
        <v>7</v>
      </c>
      <c r="W34" s="42">
        <v>9</v>
      </c>
      <c r="X34" s="49">
        <v>1.2086893171733202</v>
      </c>
    </row>
    <row r="35" spans="1:24" ht="18.75" customHeight="1" x14ac:dyDescent="0.2">
      <c r="A35" s="1" t="s">
        <v>3</v>
      </c>
      <c r="B35" s="43">
        <f t="shared" si="14"/>
        <v>-18</v>
      </c>
      <c r="C35" s="43">
        <v>1</v>
      </c>
      <c r="D35" s="70">
        <f t="shared" si="2"/>
        <v>-5.2631578947368474E-2</v>
      </c>
      <c r="E35" s="43">
        <f t="shared" si="15"/>
        <v>-236</v>
      </c>
      <c r="F35" s="70">
        <f t="shared" si="3"/>
        <v>-1.0825688073394495</v>
      </c>
      <c r="G35" s="43">
        <f t="shared" si="16"/>
        <v>-8</v>
      </c>
      <c r="H35" s="43">
        <v>9</v>
      </c>
      <c r="I35" s="43">
        <v>55</v>
      </c>
      <c r="J35" s="43">
        <v>17</v>
      </c>
      <c r="K35" s="44">
        <v>200</v>
      </c>
      <c r="L35" s="50">
        <f t="shared" si="17"/>
        <v>-9.4005537312471787</v>
      </c>
      <c r="M35" s="57">
        <v>10.575622947653081</v>
      </c>
      <c r="N35" s="57">
        <v>19.976176678900259</v>
      </c>
      <c r="O35" s="44">
        <f t="shared" si="18"/>
        <v>-10</v>
      </c>
      <c r="P35" s="44">
        <f t="shared" si="19"/>
        <v>13</v>
      </c>
      <c r="Q35" s="47">
        <v>228</v>
      </c>
      <c r="R35" s="47">
        <v>6</v>
      </c>
      <c r="S35" s="47">
        <v>7</v>
      </c>
      <c r="T35" s="47">
        <f t="shared" si="20"/>
        <v>23</v>
      </c>
      <c r="U35" s="47">
        <v>319</v>
      </c>
      <c r="V35" s="47">
        <v>6</v>
      </c>
      <c r="W35" s="47">
        <v>17</v>
      </c>
      <c r="X35" s="54">
        <v>-11.750692164058982</v>
      </c>
    </row>
    <row r="36" spans="1:24" ht="18.75" customHeight="1" x14ac:dyDescent="0.2">
      <c r="A36" s="5" t="s">
        <v>2</v>
      </c>
      <c r="B36" s="40">
        <f t="shared" si="14"/>
        <v>-12</v>
      </c>
      <c r="C36" s="40">
        <v>-3</v>
      </c>
      <c r="D36" s="68">
        <f t="shared" si="2"/>
        <v>0.33333333333333326</v>
      </c>
      <c r="E36" s="40">
        <f t="shared" si="15"/>
        <v>-116</v>
      </c>
      <c r="F36" s="68">
        <f t="shared" si="3"/>
        <v>-1.1153846153846154</v>
      </c>
      <c r="G36" s="40">
        <f t="shared" si="16"/>
        <v>-6</v>
      </c>
      <c r="H36" s="40">
        <v>1</v>
      </c>
      <c r="I36" s="40">
        <v>17</v>
      </c>
      <c r="J36" s="40">
        <v>7</v>
      </c>
      <c r="K36" s="40">
        <v>103</v>
      </c>
      <c r="L36" s="48">
        <f t="shared" si="17"/>
        <v>-18.369401107196779</v>
      </c>
      <c r="M36" s="56">
        <v>3.0615668511994629</v>
      </c>
      <c r="N36" s="56">
        <v>21.430967958396241</v>
      </c>
      <c r="O36" s="40">
        <f t="shared" si="18"/>
        <v>-6</v>
      </c>
      <c r="P36" s="40">
        <f t="shared" si="19"/>
        <v>3</v>
      </c>
      <c r="Q36" s="40">
        <v>76</v>
      </c>
      <c r="R36" s="40">
        <v>3</v>
      </c>
      <c r="S36" s="40">
        <v>0</v>
      </c>
      <c r="T36" s="40">
        <f t="shared" si="20"/>
        <v>9</v>
      </c>
      <c r="U36" s="40">
        <v>106</v>
      </c>
      <c r="V36" s="40">
        <v>4</v>
      </c>
      <c r="W36" s="40">
        <v>5</v>
      </c>
      <c r="X36" s="48">
        <v>-18.369401107196779</v>
      </c>
    </row>
    <row r="37" spans="1:24" ht="18.75" customHeight="1" x14ac:dyDescent="0.2">
      <c r="A37" s="3" t="s">
        <v>1</v>
      </c>
      <c r="B37" s="42">
        <f t="shared" si="14"/>
        <v>-11</v>
      </c>
      <c r="C37" s="42">
        <v>-10</v>
      </c>
      <c r="D37" s="69">
        <f t="shared" si="2"/>
        <v>10</v>
      </c>
      <c r="E37" s="42">
        <f t="shared" si="15"/>
        <v>-32</v>
      </c>
      <c r="F37" s="69">
        <f t="shared" si="3"/>
        <v>-1.5238095238095237</v>
      </c>
      <c r="G37" s="42">
        <f t="shared" si="16"/>
        <v>-7</v>
      </c>
      <c r="H37" s="42">
        <v>0</v>
      </c>
      <c r="I37" s="42">
        <v>12</v>
      </c>
      <c r="J37" s="42">
        <v>7</v>
      </c>
      <c r="K37" s="42">
        <v>64</v>
      </c>
      <c r="L37" s="49">
        <f t="shared" si="17"/>
        <v>-30.525686977299884</v>
      </c>
      <c r="M37" s="58">
        <v>0</v>
      </c>
      <c r="N37" s="58">
        <v>30.525686977299884</v>
      </c>
      <c r="O37" s="42">
        <f>P37-T37</f>
        <v>-4</v>
      </c>
      <c r="P37" s="41">
        <f t="shared" si="19"/>
        <v>4</v>
      </c>
      <c r="Q37" s="42">
        <v>116</v>
      </c>
      <c r="R37" s="42">
        <v>0</v>
      </c>
      <c r="S37" s="42">
        <v>4</v>
      </c>
      <c r="T37" s="42">
        <f t="shared" si="20"/>
        <v>8</v>
      </c>
      <c r="U37" s="42">
        <v>96</v>
      </c>
      <c r="V37" s="42">
        <v>2</v>
      </c>
      <c r="W37" s="42">
        <v>6</v>
      </c>
      <c r="X37" s="49">
        <v>-17.443249701314215</v>
      </c>
    </row>
    <row r="38" spans="1:24" ht="18.75" customHeight="1" x14ac:dyDescent="0.2">
      <c r="A38" s="1" t="s">
        <v>0</v>
      </c>
      <c r="B38" s="43">
        <f t="shared" si="14"/>
        <v>-8</v>
      </c>
      <c r="C38" s="43">
        <v>-6</v>
      </c>
      <c r="D38" s="70">
        <f t="shared" si="2"/>
        <v>3</v>
      </c>
      <c r="E38" s="43">
        <f t="shared" si="15"/>
        <v>-88</v>
      </c>
      <c r="F38" s="70">
        <f t="shared" si="3"/>
        <v>-1.1000000000000001</v>
      </c>
      <c r="G38" s="43">
        <f t="shared" si="16"/>
        <v>-2</v>
      </c>
      <c r="H38" s="43">
        <v>0</v>
      </c>
      <c r="I38" s="43">
        <v>13</v>
      </c>
      <c r="J38" s="43">
        <v>2</v>
      </c>
      <c r="K38" s="44">
        <v>69</v>
      </c>
      <c r="L38" s="50">
        <f t="shared" si="17"/>
        <v>-9.7061560962637952</v>
      </c>
      <c r="M38" s="57">
        <v>0</v>
      </c>
      <c r="N38" s="57">
        <v>9.7061560962637952</v>
      </c>
      <c r="O38" s="44">
        <f t="shared" si="18"/>
        <v>-6</v>
      </c>
      <c r="P38" s="43">
        <f t="shared" si="19"/>
        <v>1</v>
      </c>
      <c r="Q38" s="43">
        <v>39</v>
      </c>
      <c r="R38" s="43">
        <v>1</v>
      </c>
      <c r="S38" s="43">
        <v>0</v>
      </c>
      <c r="T38" s="43">
        <f t="shared" si="20"/>
        <v>7</v>
      </c>
      <c r="U38" s="43">
        <v>71</v>
      </c>
      <c r="V38" s="43">
        <v>0</v>
      </c>
      <c r="W38" s="43">
        <v>7</v>
      </c>
      <c r="X38" s="53">
        <v>-29.118468288791391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0" zoomScaleNormal="100" zoomScaleSheetLayoutView="8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-153</v>
      </c>
      <c r="C9" s="34">
        <f t="shared" si="0"/>
        <v>-16</v>
      </c>
      <c r="D9" s="34">
        <f t="shared" si="0"/>
        <v>-2201</v>
      </c>
      <c r="E9" s="34">
        <f t="shared" si="0"/>
        <v>-110</v>
      </c>
      <c r="F9" s="34">
        <f t="shared" si="0"/>
        <v>185</v>
      </c>
      <c r="G9" s="34">
        <f t="shared" si="0"/>
        <v>1939</v>
      </c>
      <c r="H9" s="34">
        <f t="shared" si="0"/>
        <v>295</v>
      </c>
      <c r="I9" s="34">
        <f>I10+I11</f>
        <v>3825</v>
      </c>
      <c r="J9" s="51">
        <f>K9-L9</f>
        <v>-5.1469212053153672</v>
      </c>
      <c r="K9" s="51">
        <v>8.6561856634849335</v>
      </c>
      <c r="L9" s="51">
        <v>13.803106868800301</v>
      </c>
      <c r="M9" s="34">
        <f t="shared" ref="M9:U9" si="1">M10+M11</f>
        <v>-43</v>
      </c>
      <c r="N9" s="34">
        <f t="shared" si="1"/>
        <v>509</v>
      </c>
      <c r="O9" s="34">
        <f t="shared" si="1"/>
        <v>8352</v>
      </c>
      <c r="P9" s="34">
        <f t="shared" si="1"/>
        <v>346</v>
      </c>
      <c r="Q9" s="34">
        <f t="shared" si="1"/>
        <v>163</v>
      </c>
      <c r="R9" s="34">
        <f>R10+R11</f>
        <v>552</v>
      </c>
      <c r="S9" s="34">
        <f t="shared" si="1"/>
        <v>8667</v>
      </c>
      <c r="T9" s="34">
        <f t="shared" si="1"/>
        <v>389</v>
      </c>
      <c r="U9" s="34">
        <f t="shared" si="1"/>
        <v>163</v>
      </c>
      <c r="V9" s="51">
        <v>-2.0119782893505516</v>
      </c>
    </row>
    <row r="10" spans="1:22" ht="15" customHeight="1" x14ac:dyDescent="0.2">
      <c r="A10" s="6" t="s">
        <v>28</v>
      </c>
      <c r="B10" s="35">
        <f t="shared" ref="B10:I10" si="2">B20+B21+B22+B23</f>
        <v>-68</v>
      </c>
      <c r="C10" s="35">
        <f t="shared" si="2"/>
        <v>-12</v>
      </c>
      <c r="D10" s="35">
        <f t="shared" si="2"/>
        <v>-1194</v>
      </c>
      <c r="E10" s="35">
        <f t="shared" si="2"/>
        <v>-52</v>
      </c>
      <c r="F10" s="35">
        <f t="shared" si="2"/>
        <v>157</v>
      </c>
      <c r="G10" s="35">
        <f t="shared" si="2"/>
        <v>1554</v>
      </c>
      <c r="H10" s="35">
        <f t="shared" si="2"/>
        <v>209</v>
      </c>
      <c r="I10" s="35">
        <f t="shared" si="2"/>
        <v>2639</v>
      </c>
      <c r="J10" s="48">
        <f t="shared" ref="J10:J38" si="3">K10-L10</f>
        <v>-3.2240749045347705</v>
      </c>
      <c r="K10" s="48">
        <v>9.7342261540761275</v>
      </c>
      <c r="L10" s="48">
        <v>12.958301058610898</v>
      </c>
      <c r="M10" s="35">
        <f t="shared" ref="M10:U10" si="4">M20+M21+M22+M23</f>
        <v>-16</v>
      </c>
      <c r="N10" s="35">
        <f t="shared" si="4"/>
        <v>410</v>
      </c>
      <c r="O10" s="35">
        <f t="shared" si="4"/>
        <v>6563</v>
      </c>
      <c r="P10" s="35">
        <f t="shared" si="4"/>
        <v>296</v>
      </c>
      <c r="Q10" s="35">
        <f t="shared" si="4"/>
        <v>114</v>
      </c>
      <c r="R10" s="35">
        <f t="shared" si="4"/>
        <v>426</v>
      </c>
      <c r="S10" s="35">
        <f t="shared" si="4"/>
        <v>6672</v>
      </c>
      <c r="T10" s="35">
        <f t="shared" si="4"/>
        <v>332</v>
      </c>
      <c r="U10" s="35">
        <f t="shared" si="4"/>
        <v>94</v>
      </c>
      <c r="V10" s="48">
        <v>-0.99202304754916071</v>
      </c>
    </row>
    <row r="11" spans="1:22" ht="15" customHeight="1" x14ac:dyDescent="0.2">
      <c r="A11" s="2" t="s">
        <v>27</v>
      </c>
      <c r="B11" s="36">
        <f t="shared" ref="B11:I11" si="5">B12+B13+B14+B15+B16</f>
        <v>-85</v>
      </c>
      <c r="C11" s="36">
        <f t="shared" si="5"/>
        <v>-4</v>
      </c>
      <c r="D11" s="36">
        <f t="shared" si="5"/>
        <v>-1007</v>
      </c>
      <c r="E11" s="36">
        <f t="shared" si="5"/>
        <v>-58</v>
      </c>
      <c r="F11" s="36">
        <f t="shared" si="5"/>
        <v>28</v>
      </c>
      <c r="G11" s="36">
        <f t="shared" si="5"/>
        <v>385</v>
      </c>
      <c r="H11" s="36">
        <f t="shared" si="5"/>
        <v>86</v>
      </c>
      <c r="I11" s="36">
        <f t="shared" si="5"/>
        <v>1186</v>
      </c>
      <c r="J11" s="53">
        <f t="shared" si="3"/>
        <v>-11.061646340826197</v>
      </c>
      <c r="K11" s="53">
        <v>5.3401051300540283</v>
      </c>
      <c r="L11" s="53">
        <v>16.401751470880225</v>
      </c>
      <c r="M11" s="36">
        <f t="shared" ref="M11:U11" si="6">M12+M13+M14+M15+M16</f>
        <v>-27</v>
      </c>
      <c r="N11" s="36">
        <f t="shared" si="6"/>
        <v>99</v>
      </c>
      <c r="O11" s="36">
        <f t="shared" si="6"/>
        <v>1789</v>
      </c>
      <c r="P11" s="36">
        <f t="shared" si="6"/>
        <v>50</v>
      </c>
      <c r="Q11" s="36">
        <f t="shared" si="6"/>
        <v>49</v>
      </c>
      <c r="R11" s="36">
        <f t="shared" si="6"/>
        <v>126</v>
      </c>
      <c r="S11" s="36">
        <f t="shared" si="6"/>
        <v>1995</v>
      </c>
      <c r="T11" s="36">
        <f t="shared" si="6"/>
        <v>57</v>
      </c>
      <c r="U11" s="36">
        <f t="shared" si="6"/>
        <v>69</v>
      </c>
      <c r="V11" s="53">
        <v>-5.1493870896949545</v>
      </c>
    </row>
    <row r="12" spans="1:22" ht="15" customHeight="1" x14ac:dyDescent="0.2">
      <c r="A12" s="6" t="s">
        <v>26</v>
      </c>
      <c r="B12" s="35">
        <f t="shared" ref="B12:I12" si="7">B24</f>
        <v>-12</v>
      </c>
      <c r="C12" s="35">
        <f t="shared" si="7"/>
        <v>-10</v>
      </c>
      <c r="D12" s="35">
        <f t="shared" si="7"/>
        <v>-56</v>
      </c>
      <c r="E12" s="35">
        <f t="shared" si="7"/>
        <v>-5</v>
      </c>
      <c r="F12" s="35">
        <f t="shared" si="7"/>
        <v>3</v>
      </c>
      <c r="G12" s="35">
        <f t="shared" si="7"/>
        <v>39</v>
      </c>
      <c r="H12" s="35">
        <f t="shared" si="7"/>
        <v>8</v>
      </c>
      <c r="I12" s="35">
        <f t="shared" si="7"/>
        <v>99</v>
      </c>
      <c r="J12" s="48">
        <f t="shared" si="3"/>
        <v>-12.005789092822837</v>
      </c>
      <c r="K12" s="48">
        <v>7.2034734556937039</v>
      </c>
      <c r="L12" s="48">
        <v>19.209262548516541</v>
      </c>
      <c r="M12" s="35">
        <f t="shared" ref="M12:U12" si="8">M24</f>
        <v>-7</v>
      </c>
      <c r="N12" s="35">
        <f t="shared" si="8"/>
        <v>8</v>
      </c>
      <c r="O12" s="35">
        <f t="shared" si="8"/>
        <v>164</v>
      </c>
      <c r="P12" s="35">
        <f t="shared" si="8"/>
        <v>5</v>
      </c>
      <c r="Q12" s="35">
        <f t="shared" si="8"/>
        <v>3</v>
      </c>
      <c r="R12" s="35">
        <f t="shared" si="8"/>
        <v>15</v>
      </c>
      <c r="S12" s="35">
        <f t="shared" si="8"/>
        <v>160</v>
      </c>
      <c r="T12" s="35">
        <f t="shared" si="8"/>
        <v>7</v>
      </c>
      <c r="U12" s="35">
        <f t="shared" si="8"/>
        <v>8</v>
      </c>
      <c r="V12" s="48">
        <v>-16.808104729951978</v>
      </c>
    </row>
    <row r="13" spans="1:22" ht="15" customHeight="1" x14ac:dyDescent="0.2">
      <c r="A13" s="4" t="s">
        <v>25</v>
      </c>
      <c r="B13" s="37">
        <f t="shared" ref="B13:I13" si="9">B25+B26+B27</f>
        <v>-12</v>
      </c>
      <c r="C13" s="37">
        <f t="shared" si="9"/>
        <v>3</v>
      </c>
      <c r="D13" s="37">
        <f t="shared" si="9"/>
        <v>-249</v>
      </c>
      <c r="E13" s="37">
        <f t="shared" si="9"/>
        <v>-10</v>
      </c>
      <c r="F13" s="37">
        <f t="shared" si="9"/>
        <v>5</v>
      </c>
      <c r="G13" s="37">
        <f t="shared" si="9"/>
        <v>55</v>
      </c>
      <c r="H13" s="37">
        <f t="shared" si="9"/>
        <v>15</v>
      </c>
      <c r="I13" s="37">
        <f t="shared" si="9"/>
        <v>207</v>
      </c>
      <c r="J13" s="49">
        <f t="shared" si="3"/>
        <v>-10.650093370681606</v>
      </c>
      <c r="K13" s="49">
        <v>5.3250466853408023</v>
      </c>
      <c r="L13" s="49">
        <v>15.975140056022408</v>
      </c>
      <c r="M13" s="37">
        <f t="shared" ref="M13:U13" si="10">M25+M26+M27</f>
        <v>-2</v>
      </c>
      <c r="N13" s="37">
        <f t="shared" si="10"/>
        <v>15</v>
      </c>
      <c r="O13" s="37">
        <f t="shared" si="10"/>
        <v>267</v>
      </c>
      <c r="P13" s="37">
        <f t="shared" si="10"/>
        <v>11</v>
      </c>
      <c r="Q13" s="37">
        <f t="shared" si="10"/>
        <v>4</v>
      </c>
      <c r="R13" s="37">
        <f t="shared" si="10"/>
        <v>17</v>
      </c>
      <c r="S13" s="37">
        <f t="shared" si="10"/>
        <v>364</v>
      </c>
      <c r="T13" s="37">
        <f t="shared" si="10"/>
        <v>11</v>
      </c>
      <c r="U13" s="37">
        <f t="shared" si="10"/>
        <v>6</v>
      </c>
      <c r="V13" s="49">
        <v>-2.1300186741363198</v>
      </c>
    </row>
    <row r="14" spans="1:22" ht="15" customHeight="1" x14ac:dyDescent="0.2">
      <c r="A14" s="4" t="s">
        <v>24</v>
      </c>
      <c r="B14" s="37">
        <f t="shared" ref="B14:I14" si="11">B28+B29+B30+B31</f>
        <v>-17</v>
      </c>
      <c r="C14" s="37">
        <f t="shared" si="11"/>
        <v>26</v>
      </c>
      <c r="D14" s="37">
        <f t="shared" si="11"/>
        <v>-292</v>
      </c>
      <c r="E14" s="37">
        <f t="shared" si="11"/>
        <v>-12</v>
      </c>
      <c r="F14" s="37">
        <f t="shared" si="11"/>
        <v>13</v>
      </c>
      <c r="G14" s="37">
        <f t="shared" si="11"/>
        <v>175</v>
      </c>
      <c r="H14" s="37">
        <f t="shared" si="11"/>
        <v>25</v>
      </c>
      <c r="I14" s="37">
        <f t="shared" si="11"/>
        <v>435</v>
      </c>
      <c r="J14" s="49">
        <f t="shared" si="3"/>
        <v>-5.9621038876184249</v>
      </c>
      <c r="K14" s="49">
        <v>6.4589458782532949</v>
      </c>
      <c r="L14" s="49">
        <v>12.42104976587172</v>
      </c>
      <c r="M14" s="37">
        <f t="shared" ref="M14:U14" si="12">M28+M29+M30+M31</f>
        <v>-5</v>
      </c>
      <c r="N14" s="37">
        <f t="shared" si="12"/>
        <v>33</v>
      </c>
      <c r="O14" s="37">
        <f t="shared" si="12"/>
        <v>690</v>
      </c>
      <c r="P14" s="37">
        <f t="shared" si="12"/>
        <v>14</v>
      </c>
      <c r="Q14" s="37">
        <f t="shared" si="12"/>
        <v>19</v>
      </c>
      <c r="R14" s="37">
        <f t="shared" si="12"/>
        <v>38</v>
      </c>
      <c r="S14" s="37">
        <f t="shared" si="12"/>
        <v>722</v>
      </c>
      <c r="T14" s="37">
        <f t="shared" si="12"/>
        <v>17</v>
      </c>
      <c r="U14" s="37">
        <f t="shared" si="12"/>
        <v>21</v>
      </c>
      <c r="V14" s="49">
        <v>-2.4842099531743429</v>
      </c>
    </row>
    <row r="15" spans="1:22" ht="15" customHeight="1" x14ac:dyDescent="0.2">
      <c r="A15" s="4" t="s">
        <v>23</v>
      </c>
      <c r="B15" s="37">
        <f t="shared" ref="B15:I15" si="13">B32+B33+B34+B35</f>
        <v>-27</v>
      </c>
      <c r="C15" s="37">
        <f t="shared" si="13"/>
        <v>-9</v>
      </c>
      <c r="D15" s="37">
        <f t="shared" si="13"/>
        <v>-310</v>
      </c>
      <c r="E15" s="37">
        <f t="shared" si="13"/>
        <v>-22</v>
      </c>
      <c r="F15" s="37">
        <f t="shared" si="13"/>
        <v>7</v>
      </c>
      <c r="G15" s="37">
        <f t="shared" si="13"/>
        <v>96</v>
      </c>
      <c r="H15" s="37">
        <f t="shared" si="13"/>
        <v>29</v>
      </c>
      <c r="I15" s="37">
        <f t="shared" si="13"/>
        <v>336</v>
      </c>
      <c r="J15" s="49">
        <f t="shared" si="3"/>
        <v>-14.48020917861329</v>
      </c>
      <c r="K15" s="49">
        <v>4.6073392841042287</v>
      </c>
      <c r="L15" s="49">
        <v>19.087548462717518</v>
      </c>
      <c r="M15" s="37">
        <f t="shared" ref="M15:U15" si="14">M32+M33+M34+M35</f>
        <v>-5</v>
      </c>
      <c r="N15" s="37">
        <f t="shared" si="14"/>
        <v>38</v>
      </c>
      <c r="O15" s="37">
        <f t="shared" si="14"/>
        <v>551</v>
      </c>
      <c r="P15" s="37">
        <f t="shared" si="14"/>
        <v>17</v>
      </c>
      <c r="Q15" s="37">
        <f t="shared" si="14"/>
        <v>21</v>
      </c>
      <c r="R15" s="37">
        <f t="shared" si="14"/>
        <v>43</v>
      </c>
      <c r="S15" s="37">
        <f t="shared" si="14"/>
        <v>621</v>
      </c>
      <c r="T15" s="37">
        <f t="shared" si="14"/>
        <v>18</v>
      </c>
      <c r="U15" s="37">
        <f t="shared" si="14"/>
        <v>25</v>
      </c>
      <c r="V15" s="49">
        <v>-3.2909566315030183</v>
      </c>
    </row>
    <row r="16" spans="1:22" ht="15" customHeight="1" x14ac:dyDescent="0.2">
      <c r="A16" s="2" t="s">
        <v>22</v>
      </c>
      <c r="B16" s="36">
        <f t="shared" ref="B16:I16" si="15">B36+B37+B38</f>
        <v>-17</v>
      </c>
      <c r="C16" s="36">
        <f t="shared" si="15"/>
        <v>-14</v>
      </c>
      <c r="D16" s="36">
        <f t="shared" si="15"/>
        <v>-100</v>
      </c>
      <c r="E16" s="36">
        <f t="shared" si="15"/>
        <v>-9</v>
      </c>
      <c r="F16" s="36">
        <f t="shared" si="15"/>
        <v>0</v>
      </c>
      <c r="G16" s="36">
        <f t="shared" si="15"/>
        <v>20</v>
      </c>
      <c r="H16" s="36">
        <f t="shared" si="15"/>
        <v>9</v>
      </c>
      <c r="I16" s="36">
        <f t="shared" si="15"/>
        <v>109</v>
      </c>
      <c r="J16" s="53">
        <f t="shared" si="3"/>
        <v>-25.288683602771364</v>
      </c>
      <c r="K16" s="53">
        <v>0</v>
      </c>
      <c r="L16" s="53">
        <v>25.288683602771364</v>
      </c>
      <c r="M16" s="36">
        <f t="shared" ref="M16:U16" si="16">M36+M37+M38</f>
        <v>-8</v>
      </c>
      <c r="N16" s="36">
        <f t="shared" si="16"/>
        <v>5</v>
      </c>
      <c r="O16" s="36">
        <f t="shared" si="16"/>
        <v>117</v>
      </c>
      <c r="P16" s="36">
        <f t="shared" si="16"/>
        <v>3</v>
      </c>
      <c r="Q16" s="36">
        <f t="shared" si="16"/>
        <v>2</v>
      </c>
      <c r="R16" s="36">
        <f t="shared" si="16"/>
        <v>13</v>
      </c>
      <c r="S16" s="36">
        <f t="shared" si="16"/>
        <v>128</v>
      </c>
      <c r="T16" s="36">
        <f t="shared" si="16"/>
        <v>4</v>
      </c>
      <c r="U16" s="36">
        <f t="shared" si="16"/>
        <v>9</v>
      </c>
      <c r="V16" s="53">
        <v>-22.478829869130109</v>
      </c>
    </row>
    <row r="17" spans="1:22" ht="15" customHeight="1" x14ac:dyDescent="0.2">
      <c r="A17" s="6" t="s">
        <v>21</v>
      </c>
      <c r="B17" s="35">
        <f t="shared" ref="B17:I17" si="17">B12+B13+B20</f>
        <v>-38</v>
      </c>
      <c r="C17" s="35">
        <f t="shared" si="17"/>
        <v>20</v>
      </c>
      <c r="D17" s="35">
        <f t="shared" si="17"/>
        <v>-852</v>
      </c>
      <c r="E17" s="35">
        <f t="shared" si="17"/>
        <v>-36</v>
      </c>
      <c r="F17" s="35">
        <f t="shared" si="17"/>
        <v>85</v>
      </c>
      <c r="G17" s="35">
        <f t="shared" si="17"/>
        <v>752</v>
      </c>
      <c r="H17" s="35">
        <f t="shared" si="17"/>
        <v>121</v>
      </c>
      <c r="I17" s="35">
        <f t="shared" si="17"/>
        <v>1463</v>
      </c>
      <c r="J17" s="48">
        <f t="shared" si="3"/>
        <v>-4.1045440488796814</v>
      </c>
      <c r="K17" s="48">
        <v>9.691284559854811</v>
      </c>
      <c r="L17" s="48">
        <v>13.795828608734492</v>
      </c>
      <c r="M17" s="35">
        <f t="shared" ref="M17:U17" si="18">M12+M13+M20</f>
        <v>-2</v>
      </c>
      <c r="N17" s="35">
        <f t="shared" si="18"/>
        <v>182</v>
      </c>
      <c r="O17" s="35">
        <f t="shared" si="18"/>
        <v>2979</v>
      </c>
      <c r="P17" s="35">
        <f t="shared" si="18"/>
        <v>142</v>
      </c>
      <c r="Q17" s="35">
        <f t="shared" si="18"/>
        <v>40</v>
      </c>
      <c r="R17" s="35">
        <f t="shared" si="18"/>
        <v>184</v>
      </c>
      <c r="S17" s="35">
        <f t="shared" si="18"/>
        <v>3120</v>
      </c>
      <c r="T17" s="35">
        <f t="shared" si="18"/>
        <v>144</v>
      </c>
      <c r="U17" s="35">
        <f t="shared" si="18"/>
        <v>40</v>
      </c>
      <c r="V17" s="48">
        <v>-0.22803022493776837</v>
      </c>
    </row>
    <row r="18" spans="1:22" ht="15" customHeight="1" x14ac:dyDescent="0.2">
      <c r="A18" s="4" t="s">
        <v>20</v>
      </c>
      <c r="B18" s="37">
        <f t="shared" ref="B18:I18" si="19">B14+B22</f>
        <v>-14</v>
      </c>
      <c r="C18" s="37">
        <f t="shared" si="19"/>
        <v>63</v>
      </c>
      <c r="D18" s="37">
        <f t="shared" si="19"/>
        <v>-551</v>
      </c>
      <c r="E18" s="37">
        <f t="shared" si="19"/>
        <v>-17</v>
      </c>
      <c r="F18" s="37">
        <f t="shared" si="19"/>
        <v>28</v>
      </c>
      <c r="G18" s="37">
        <f t="shared" si="19"/>
        <v>337</v>
      </c>
      <c r="H18" s="37">
        <f t="shared" si="19"/>
        <v>45</v>
      </c>
      <c r="I18" s="37">
        <f t="shared" si="19"/>
        <v>782</v>
      </c>
      <c r="J18" s="49">
        <f t="shared" si="3"/>
        <v>-4.5176885161158804</v>
      </c>
      <c r="K18" s="49">
        <v>7.440898732426156</v>
      </c>
      <c r="L18" s="49">
        <v>11.958587248542036</v>
      </c>
      <c r="M18" s="37">
        <f t="shared" ref="M18:U18" si="20">M14+M22</f>
        <v>3</v>
      </c>
      <c r="N18" s="37">
        <f t="shared" si="20"/>
        <v>78</v>
      </c>
      <c r="O18" s="37">
        <f t="shared" si="20"/>
        <v>1355</v>
      </c>
      <c r="P18" s="37">
        <f t="shared" si="20"/>
        <v>41</v>
      </c>
      <c r="Q18" s="37">
        <f t="shared" si="20"/>
        <v>37</v>
      </c>
      <c r="R18" s="37">
        <f t="shared" si="20"/>
        <v>75</v>
      </c>
      <c r="S18" s="37">
        <f t="shared" si="20"/>
        <v>1461</v>
      </c>
      <c r="T18" s="37">
        <f t="shared" si="20"/>
        <v>35</v>
      </c>
      <c r="U18" s="37">
        <f t="shared" si="20"/>
        <v>40</v>
      </c>
      <c r="V18" s="49">
        <v>0.79723914990280065</v>
      </c>
    </row>
    <row r="19" spans="1:22" ht="15" customHeight="1" x14ac:dyDescent="0.2">
      <c r="A19" s="2" t="s">
        <v>19</v>
      </c>
      <c r="B19" s="36">
        <f t="shared" ref="B19:I19" si="21">B15+B16+B21+B23</f>
        <v>-101</v>
      </c>
      <c r="C19" s="36">
        <f t="shared" si="21"/>
        <v>-99</v>
      </c>
      <c r="D19" s="36">
        <f t="shared" si="21"/>
        <v>-798</v>
      </c>
      <c r="E19" s="36">
        <f t="shared" si="21"/>
        <v>-57</v>
      </c>
      <c r="F19" s="36">
        <f t="shared" si="21"/>
        <v>72</v>
      </c>
      <c r="G19" s="36">
        <f t="shared" si="21"/>
        <v>850</v>
      </c>
      <c r="H19" s="36">
        <f t="shared" si="21"/>
        <v>129</v>
      </c>
      <c r="I19" s="36">
        <f t="shared" si="21"/>
        <v>1580</v>
      </c>
      <c r="J19" s="53">
        <f t="shared" si="3"/>
        <v>-6.449243016032435</v>
      </c>
      <c r="K19" s="53">
        <v>8.1464122307778162</v>
      </c>
      <c r="L19" s="53">
        <v>14.595655246810251</v>
      </c>
      <c r="M19" s="36">
        <f t="shared" ref="M19:U19" si="22">M15+M16+M21+M23</f>
        <v>-44</v>
      </c>
      <c r="N19" s="36">
        <f t="shared" si="22"/>
        <v>249</v>
      </c>
      <c r="O19" s="36">
        <f t="shared" si="22"/>
        <v>4018</v>
      </c>
      <c r="P19" s="36">
        <f t="shared" si="22"/>
        <v>163</v>
      </c>
      <c r="Q19" s="36">
        <f t="shared" si="22"/>
        <v>86</v>
      </c>
      <c r="R19" s="36">
        <f t="shared" si="22"/>
        <v>293</v>
      </c>
      <c r="S19" s="36">
        <f t="shared" si="22"/>
        <v>4086</v>
      </c>
      <c r="T19" s="36">
        <f t="shared" si="22"/>
        <v>210</v>
      </c>
      <c r="U19" s="36">
        <f t="shared" si="22"/>
        <v>83</v>
      </c>
      <c r="V19" s="53">
        <v>-4.9783630299197767</v>
      </c>
    </row>
    <row r="20" spans="1:22" ht="15" customHeight="1" x14ac:dyDescent="0.2">
      <c r="A20" s="5" t="s">
        <v>18</v>
      </c>
      <c r="B20" s="40">
        <f>E20+M20</f>
        <v>-14</v>
      </c>
      <c r="C20" s="40">
        <v>27</v>
      </c>
      <c r="D20" s="40">
        <f>G20-I20+O20-S20</f>
        <v>-547</v>
      </c>
      <c r="E20" s="40">
        <f>F20-H20</f>
        <v>-21</v>
      </c>
      <c r="F20" s="40">
        <v>77</v>
      </c>
      <c r="G20" s="40">
        <v>658</v>
      </c>
      <c r="H20" s="40">
        <v>98</v>
      </c>
      <c r="I20" s="40">
        <v>1157</v>
      </c>
      <c r="J20" s="61">
        <f t="shared" si="3"/>
        <v>-2.8319663045887822</v>
      </c>
      <c r="K20" s="61">
        <v>10.383876450158871</v>
      </c>
      <c r="L20" s="61">
        <v>13.215842754747653</v>
      </c>
      <c r="M20" s="40">
        <f>N20-R20</f>
        <v>7</v>
      </c>
      <c r="N20" s="40">
        <f>SUM(P20:Q20)</f>
        <v>159</v>
      </c>
      <c r="O20" s="41">
        <v>2548</v>
      </c>
      <c r="P20" s="41">
        <v>126</v>
      </c>
      <c r="Q20" s="41">
        <v>33</v>
      </c>
      <c r="R20" s="41">
        <f>SUM(T20:U20)</f>
        <v>152</v>
      </c>
      <c r="S20" s="41">
        <v>2596</v>
      </c>
      <c r="T20" s="41">
        <v>126</v>
      </c>
      <c r="U20" s="41">
        <v>26</v>
      </c>
      <c r="V20" s="52">
        <v>0.94398876819625954</v>
      </c>
    </row>
    <row r="21" spans="1:22" ht="15" customHeight="1" x14ac:dyDescent="0.2">
      <c r="A21" s="3" t="s">
        <v>17</v>
      </c>
      <c r="B21" s="42">
        <f t="shared" ref="B21:B38" si="23">E21+M21</f>
        <v>-51</v>
      </c>
      <c r="C21" s="42">
        <v>-68</v>
      </c>
      <c r="D21" s="42">
        <f t="shared" ref="D21:D38" si="24">G21-I21+O21-S21</f>
        <v>-250</v>
      </c>
      <c r="E21" s="42">
        <f t="shared" ref="E21:E38" si="25">F21-H21</f>
        <v>-13</v>
      </c>
      <c r="F21" s="42">
        <v>59</v>
      </c>
      <c r="G21" s="42">
        <v>624</v>
      </c>
      <c r="H21" s="42">
        <v>72</v>
      </c>
      <c r="I21" s="42">
        <v>908</v>
      </c>
      <c r="J21" s="62">
        <f t="shared" si="3"/>
        <v>-2.2840941364487524</v>
      </c>
      <c r="K21" s="62">
        <v>10.366273388498177</v>
      </c>
      <c r="L21" s="62">
        <v>12.65036752494693</v>
      </c>
      <c r="M21" s="42">
        <f t="shared" ref="M21:M38" si="26">N21-R21</f>
        <v>-38</v>
      </c>
      <c r="N21" s="42">
        <f>SUM(P21:Q21)</f>
        <v>154</v>
      </c>
      <c r="O21" s="42">
        <v>2658</v>
      </c>
      <c r="P21" s="42">
        <v>101</v>
      </c>
      <c r="Q21" s="42">
        <v>53</v>
      </c>
      <c r="R21" s="42">
        <f t="shared" ref="R21:R38" si="27">SUM(T21:U21)</f>
        <v>192</v>
      </c>
      <c r="S21" s="42">
        <v>2624</v>
      </c>
      <c r="T21" s="42">
        <v>157</v>
      </c>
      <c r="U21" s="42">
        <v>35</v>
      </c>
      <c r="V21" s="49">
        <v>-6.676582860388649</v>
      </c>
    </row>
    <row r="22" spans="1:22" ht="15" customHeight="1" x14ac:dyDescent="0.2">
      <c r="A22" s="3" t="s">
        <v>16</v>
      </c>
      <c r="B22" s="42">
        <f t="shared" si="23"/>
        <v>3</v>
      </c>
      <c r="C22" s="42">
        <v>37</v>
      </c>
      <c r="D22" s="42">
        <f t="shared" si="24"/>
        <v>-259</v>
      </c>
      <c r="E22" s="42">
        <f t="shared" si="25"/>
        <v>-5</v>
      </c>
      <c r="F22" s="42">
        <v>15</v>
      </c>
      <c r="G22" s="42">
        <v>162</v>
      </c>
      <c r="H22" s="42">
        <v>20</v>
      </c>
      <c r="I22" s="42">
        <v>347</v>
      </c>
      <c r="J22" s="62">
        <f t="shared" si="3"/>
        <v>-2.8566956249510831</v>
      </c>
      <c r="K22" s="62">
        <v>8.570086874853251</v>
      </c>
      <c r="L22" s="62">
        <v>11.426782499804334</v>
      </c>
      <c r="M22" s="42">
        <f>N22-R22</f>
        <v>8</v>
      </c>
      <c r="N22" s="42">
        <f t="shared" ref="N22:N38" si="28">SUM(P22:Q22)</f>
        <v>45</v>
      </c>
      <c r="O22" s="42">
        <v>665</v>
      </c>
      <c r="P22" s="42">
        <v>27</v>
      </c>
      <c r="Q22" s="42">
        <v>18</v>
      </c>
      <c r="R22" s="42">
        <f t="shared" si="27"/>
        <v>37</v>
      </c>
      <c r="S22" s="42">
        <v>739</v>
      </c>
      <c r="T22" s="42">
        <v>18</v>
      </c>
      <c r="U22" s="42">
        <v>19</v>
      </c>
      <c r="V22" s="49">
        <v>4.5707129999217351</v>
      </c>
    </row>
    <row r="23" spans="1:22" ht="15" customHeight="1" x14ac:dyDescent="0.2">
      <c r="A23" s="1" t="s">
        <v>15</v>
      </c>
      <c r="B23" s="43">
        <f t="shared" si="23"/>
        <v>-6</v>
      </c>
      <c r="C23" s="43">
        <v>-8</v>
      </c>
      <c r="D23" s="43">
        <f t="shared" si="24"/>
        <v>-138</v>
      </c>
      <c r="E23" s="43">
        <f t="shared" si="25"/>
        <v>-13</v>
      </c>
      <c r="F23" s="43">
        <v>6</v>
      </c>
      <c r="G23" s="43">
        <v>110</v>
      </c>
      <c r="H23" s="43">
        <v>19</v>
      </c>
      <c r="I23" s="43">
        <v>227</v>
      </c>
      <c r="J23" s="63">
        <f t="shared" si="3"/>
        <v>-10.224089635854341</v>
      </c>
      <c r="K23" s="63">
        <v>4.7188106011635425</v>
      </c>
      <c r="L23" s="63">
        <v>14.942900237017883</v>
      </c>
      <c r="M23" s="43">
        <f t="shared" si="26"/>
        <v>7</v>
      </c>
      <c r="N23" s="43">
        <f t="shared" si="28"/>
        <v>52</v>
      </c>
      <c r="O23" s="43">
        <v>692</v>
      </c>
      <c r="P23" s="43">
        <v>42</v>
      </c>
      <c r="Q23" s="43">
        <v>10</v>
      </c>
      <c r="R23" s="43">
        <f t="shared" si="27"/>
        <v>45</v>
      </c>
      <c r="S23" s="47">
        <v>713</v>
      </c>
      <c r="T23" s="47">
        <v>31</v>
      </c>
      <c r="U23" s="47">
        <v>14</v>
      </c>
      <c r="V23" s="54">
        <v>5.5052790346908012</v>
      </c>
    </row>
    <row r="24" spans="1:22" ht="15" customHeight="1" x14ac:dyDescent="0.2">
      <c r="A24" s="7" t="s">
        <v>14</v>
      </c>
      <c r="B24" s="45">
        <f t="shared" si="23"/>
        <v>-12</v>
      </c>
      <c r="C24" s="45">
        <v>-10</v>
      </c>
      <c r="D24" s="45">
        <f t="shared" si="24"/>
        <v>-56</v>
      </c>
      <c r="E24" s="40">
        <f t="shared" si="25"/>
        <v>-5</v>
      </c>
      <c r="F24" s="45">
        <v>3</v>
      </c>
      <c r="G24" s="45">
        <v>39</v>
      </c>
      <c r="H24" s="45">
        <v>8</v>
      </c>
      <c r="I24" s="46">
        <v>99</v>
      </c>
      <c r="J24" s="73">
        <f t="shared" si="3"/>
        <v>-12.005789092822837</v>
      </c>
      <c r="K24" s="73">
        <v>7.2034734556937039</v>
      </c>
      <c r="L24" s="73">
        <v>19.209262548516541</v>
      </c>
      <c r="M24" s="40">
        <f t="shared" si="26"/>
        <v>-7</v>
      </c>
      <c r="N24" s="45">
        <f t="shared" si="28"/>
        <v>8</v>
      </c>
      <c r="O24" s="45">
        <v>164</v>
      </c>
      <c r="P24" s="45">
        <v>5</v>
      </c>
      <c r="Q24" s="45">
        <v>3</v>
      </c>
      <c r="R24" s="45">
        <f t="shared" si="27"/>
        <v>15</v>
      </c>
      <c r="S24" s="45">
        <v>160</v>
      </c>
      <c r="T24" s="45">
        <v>7</v>
      </c>
      <c r="U24" s="45">
        <v>8</v>
      </c>
      <c r="V24" s="51">
        <v>-16.808104729951978</v>
      </c>
    </row>
    <row r="25" spans="1:22" ht="15" customHeight="1" x14ac:dyDescent="0.2">
      <c r="A25" s="5" t="s">
        <v>13</v>
      </c>
      <c r="B25" s="40">
        <f t="shared" si="23"/>
        <v>-3</v>
      </c>
      <c r="C25" s="40">
        <v>-3</v>
      </c>
      <c r="D25" s="40">
        <f t="shared" si="24"/>
        <v>-43</v>
      </c>
      <c r="E25" s="40">
        <f t="shared" si="25"/>
        <v>-3</v>
      </c>
      <c r="F25" s="40">
        <v>0</v>
      </c>
      <c r="G25" s="40">
        <v>4</v>
      </c>
      <c r="H25" s="40">
        <v>3</v>
      </c>
      <c r="I25" s="40">
        <v>29</v>
      </c>
      <c r="J25" s="61">
        <f t="shared" si="3"/>
        <v>-28.808208366219414</v>
      </c>
      <c r="K25" s="61">
        <v>0</v>
      </c>
      <c r="L25" s="61">
        <v>28.808208366219414</v>
      </c>
      <c r="M25" s="40">
        <f t="shared" si="26"/>
        <v>0</v>
      </c>
      <c r="N25" s="40">
        <f t="shared" si="28"/>
        <v>0</v>
      </c>
      <c r="O25" s="40">
        <v>19</v>
      </c>
      <c r="P25" s="40">
        <v>0</v>
      </c>
      <c r="Q25" s="40">
        <v>0</v>
      </c>
      <c r="R25" s="40">
        <f t="shared" si="27"/>
        <v>0</v>
      </c>
      <c r="S25" s="41">
        <v>37</v>
      </c>
      <c r="T25" s="41">
        <v>0</v>
      </c>
      <c r="U25" s="41">
        <v>0</v>
      </c>
      <c r="V25" s="52">
        <v>0</v>
      </c>
    </row>
    <row r="26" spans="1:22" ht="15" customHeight="1" x14ac:dyDescent="0.2">
      <c r="A26" s="3" t="s">
        <v>12</v>
      </c>
      <c r="B26" s="42">
        <f t="shared" si="23"/>
        <v>-1</v>
      </c>
      <c r="C26" s="42">
        <v>8</v>
      </c>
      <c r="D26" s="42">
        <f t="shared" si="24"/>
        <v>-65</v>
      </c>
      <c r="E26" s="42">
        <f t="shared" si="25"/>
        <v>-2</v>
      </c>
      <c r="F26" s="42">
        <v>0</v>
      </c>
      <c r="G26" s="42">
        <v>8</v>
      </c>
      <c r="H26" s="42">
        <v>2</v>
      </c>
      <c r="I26" s="42">
        <v>58</v>
      </c>
      <c r="J26" s="62">
        <f t="shared" si="3"/>
        <v>-8.5051846673657217</v>
      </c>
      <c r="K26" s="62">
        <v>0</v>
      </c>
      <c r="L26" s="62">
        <v>8.5051846673657217</v>
      </c>
      <c r="M26" s="42">
        <f t="shared" si="26"/>
        <v>1</v>
      </c>
      <c r="N26" s="42">
        <f t="shared" si="28"/>
        <v>6</v>
      </c>
      <c r="O26" s="42">
        <v>94</v>
      </c>
      <c r="P26" s="42">
        <v>6</v>
      </c>
      <c r="Q26" s="42">
        <v>0</v>
      </c>
      <c r="R26" s="42">
        <f t="shared" si="27"/>
        <v>5</v>
      </c>
      <c r="S26" s="42">
        <v>109</v>
      </c>
      <c r="T26" s="42">
        <v>4</v>
      </c>
      <c r="U26" s="42">
        <v>1</v>
      </c>
      <c r="V26" s="49">
        <v>4.2525923336828626</v>
      </c>
    </row>
    <row r="27" spans="1:22" ht="15" customHeight="1" x14ac:dyDescent="0.2">
      <c r="A27" s="1" t="s">
        <v>11</v>
      </c>
      <c r="B27" s="43">
        <f t="shared" si="23"/>
        <v>-8</v>
      </c>
      <c r="C27" s="43">
        <v>-2</v>
      </c>
      <c r="D27" s="43">
        <f t="shared" si="24"/>
        <v>-141</v>
      </c>
      <c r="E27" s="43">
        <f t="shared" si="25"/>
        <v>-5</v>
      </c>
      <c r="F27" s="43">
        <v>5</v>
      </c>
      <c r="G27" s="43">
        <v>43</v>
      </c>
      <c r="H27" s="43">
        <v>10</v>
      </c>
      <c r="I27" s="43">
        <v>120</v>
      </c>
      <c r="J27" s="63">
        <f t="shared" si="3"/>
        <v>-8.3379020467836256</v>
      </c>
      <c r="K27" s="63">
        <v>8.3379020467836256</v>
      </c>
      <c r="L27" s="63">
        <v>16.675804093567251</v>
      </c>
      <c r="M27" s="43">
        <f t="shared" si="26"/>
        <v>-3</v>
      </c>
      <c r="N27" s="43">
        <f t="shared" si="28"/>
        <v>9</v>
      </c>
      <c r="O27" s="47">
        <v>154</v>
      </c>
      <c r="P27" s="47">
        <v>5</v>
      </c>
      <c r="Q27" s="47">
        <v>4</v>
      </c>
      <c r="R27" s="47">
        <f t="shared" si="27"/>
        <v>12</v>
      </c>
      <c r="S27" s="47">
        <v>218</v>
      </c>
      <c r="T27" s="47">
        <v>7</v>
      </c>
      <c r="U27" s="47">
        <v>5</v>
      </c>
      <c r="V27" s="54">
        <v>-5.0027412280701764</v>
      </c>
    </row>
    <row r="28" spans="1:22" ht="15" customHeight="1" x14ac:dyDescent="0.2">
      <c r="A28" s="5" t="s">
        <v>10</v>
      </c>
      <c r="B28" s="40">
        <f t="shared" si="23"/>
        <v>-4</v>
      </c>
      <c r="C28" s="40">
        <v>1</v>
      </c>
      <c r="D28" s="40">
        <f t="shared" si="24"/>
        <v>-50</v>
      </c>
      <c r="E28" s="40">
        <f t="shared" si="25"/>
        <v>-2</v>
      </c>
      <c r="F28" s="40">
        <v>0</v>
      </c>
      <c r="G28" s="40">
        <v>10</v>
      </c>
      <c r="H28" s="40">
        <v>2</v>
      </c>
      <c r="I28" s="40">
        <v>56</v>
      </c>
      <c r="J28" s="61">
        <f t="shared" si="3"/>
        <v>-8.7877693511496329</v>
      </c>
      <c r="K28" s="61">
        <v>0</v>
      </c>
      <c r="L28" s="61">
        <v>8.7877693511496329</v>
      </c>
      <c r="M28" s="40">
        <f t="shared" si="26"/>
        <v>-2</v>
      </c>
      <c r="N28" s="40">
        <f t="shared" si="28"/>
        <v>4</v>
      </c>
      <c r="O28" s="40">
        <v>60</v>
      </c>
      <c r="P28" s="40">
        <v>3</v>
      </c>
      <c r="Q28" s="40">
        <v>1</v>
      </c>
      <c r="R28" s="40">
        <f t="shared" si="27"/>
        <v>6</v>
      </c>
      <c r="S28" s="40">
        <v>64</v>
      </c>
      <c r="T28" s="40">
        <v>2</v>
      </c>
      <c r="U28" s="40">
        <v>4</v>
      </c>
      <c r="V28" s="48">
        <v>-8.7877693511496346</v>
      </c>
    </row>
    <row r="29" spans="1:22" ht="15" customHeight="1" x14ac:dyDescent="0.2">
      <c r="A29" s="3" t="s">
        <v>9</v>
      </c>
      <c r="B29" s="42">
        <f t="shared" si="23"/>
        <v>-1</v>
      </c>
      <c r="C29" s="42">
        <v>6</v>
      </c>
      <c r="D29" s="42">
        <f t="shared" si="24"/>
        <v>-38</v>
      </c>
      <c r="E29" s="42">
        <f>F29-H29</f>
        <v>-2</v>
      </c>
      <c r="F29" s="42">
        <v>4</v>
      </c>
      <c r="G29" s="42">
        <v>63</v>
      </c>
      <c r="H29" s="42">
        <v>6</v>
      </c>
      <c r="I29" s="42">
        <v>146</v>
      </c>
      <c r="J29" s="62">
        <f t="shared" si="3"/>
        <v>-3.214442976662264</v>
      </c>
      <c r="K29" s="62">
        <v>6.4288859533245262</v>
      </c>
      <c r="L29" s="62">
        <v>9.6433289299867901</v>
      </c>
      <c r="M29" s="42">
        <f t="shared" si="26"/>
        <v>1</v>
      </c>
      <c r="N29" s="42">
        <f t="shared" si="28"/>
        <v>15</v>
      </c>
      <c r="O29" s="42">
        <v>288</v>
      </c>
      <c r="P29" s="42">
        <v>4</v>
      </c>
      <c r="Q29" s="42">
        <v>11</v>
      </c>
      <c r="R29" s="42">
        <f t="shared" si="27"/>
        <v>14</v>
      </c>
      <c r="S29" s="42">
        <v>243</v>
      </c>
      <c r="T29" s="42">
        <v>6</v>
      </c>
      <c r="U29" s="42">
        <v>8</v>
      </c>
      <c r="V29" s="49">
        <v>1.6072214883311311</v>
      </c>
    </row>
    <row r="30" spans="1:22" ht="15" customHeight="1" x14ac:dyDescent="0.2">
      <c r="A30" s="3" t="s">
        <v>8</v>
      </c>
      <c r="B30" s="42">
        <f t="shared" si="23"/>
        <v>-5</v>
      </c>
      <c r="C30" s="42">
        <v>10</v>
      </c>
      <c r="D30" s="42">
        <f t="shared" si="24"/>
        <v>-109</v>
      </c>
      <c r="E30" s="42">
        <f t="shared" si="25"/>
        <v>-5</v>
      </c>
      <c r="F30" s="42">
        <v>5</v>
      </c>
      <c r="G30" s="42">
        <v>59</v>
      </c>
      <c r="H30" s="42">
        <v>10</v>
      </c>
      <c r="I30" s="42">
        <v>120</v>
      </c>
      <c r="J30" s="62">
        <f t="shared" si="3"/>
        <v>-8.1458668094983029</v>
      </c>
      <c r="K30" s="62">
        <v>8.1458668094983029</v>
      </c>
      <c r="L30" s="62">
        <v>16.291733618996606</v>
      </c>
      <c r="M30" s="42">
        <f t="shared" si="26"/>
        <v>0</v>
      </c>
      <c r="N30" s="42">
        <f t="shared" si="28"/>
        <v>8</v>
      </c>
      <c r="O30" s="42">
        <v>167</v>
      </c>
      <c r="P30" s="42">
        <v>6</v>
      </c>
      <c r="Q30" s="42">
        <v>2</v>
      </c>
      <c r="R30" s="42">
        <f t="shared" si="27"/>
        <v>8</v>
      </c>
      <c r="S30" s="42">
        <v>215</v>
      </c>
      <c r="T30" s="42">
        <v>5</v>
      </c>
      <c r="U30" s="42">
        <v>3</v>
      </c>
      <c r="V30" s="49">
        <v>0</v>
      </c>
    </row>
    <row r="31" spans="1:22" ht="15" customHeight="1" x14ac:dyDescent="0.2">
      <c r="A31" s="1" t="s">
        <v>7</v>
      </c>
      <c r="B31" s="43">
        <f t="shared" si="23"/>
        <v>-7</v>
      </c>
      <c r="C31" s="43">
        <v>9</v>
      </c>
      <c r="D31" s="43">
        <f t="shared" si="24"/>
        <v>-95</v>
      </c>
      <c r="E31" s="43">
        <f t="shared" si="25"/>
        <v>-3</v>
      </c>
      <c r="F31" s="43">
        <v>4</v>
      </c>
      <c r="G31" s="43">
        <v>43</v>
      </c>
      <c r="H31" s="43">
        <v>7</v>
      </c>
      <c r="I31" s="43">
        <v>113</v>
      </c>
      <c r="J31" s="63">
        <f t="shared" si="3"/>
        <v>-5.4632540038916346</v>
      </c>
      <c r="K31" s="63">
        <v>7.2843386718555099</v>
      </c>
      <c r="L31" s="63">
        <v>12.747592675747144</v>
      </c>
      <c r="M31" s="43">
        <f t="shared" si="26"/>
        <v>-4</v>
      </c>
      <c r="N31" s="43">
        <f t="shared" si="28"/>
        <v>6</v>
      </c>
      <c r="O31" s="43">
        <v>175</v>
      </c>
      <c r="P31" s="43">
        <v>1</v>
      </c>
      <c r="Q31" s="43">
        <v>5</v>
      </c>
      <c r="R31" s="43">
        <f t="shared" si="27"/>
        <v>10</v>
      </c>
      <c r="S31" s="43">
        <v>200</v>
      </c>
      <c r="T31" s="43">
        <v>4</v>
      </c>
      <c r="U31" s="43">
        <v>6</v>
      </c>
      <c r="V31" s="53">
        <v>-7.2843386718555063</v>
      </c>
    </row>
    <row r="32" spans="1:22" ht="15" customHeight="1" x14ac:dyDescent="0.2">
      <c r="A32" s="5" t="s">
        <v>6</v>
      </c>
      <c r="B32" s="40">
        <f t="shared" si="23"/>
        <v>-5</v>
      </c>
      <c r="C32" s="40">
        <v>-3</v>
      </c>
      <c r="D32" s="40">
        <f t="shared" si="24"/>
        <v>3</v>
      </c>
      <c r="E32" s="40">
        <f t="shared" si="25"/>
        <v>-2</v>
      </c>
      <c r="F32" s="40">
        <v>0</v>
      </c>
      <c r="G32" s="40">
        <v>13</v>
      </c>
      <c r="H32" s="40">
        <v>2</v>
      </c>
      <c r="I32" s="40">
        <v>23</v>
      </c>
      <c r="J32" s="61">
        <f t="shared" si="3"/>
        <v>-14.747474747474747</v>
      </c>
      <c r="K32" s="61">
        <v>0</v>
      </c>
      <c r="L32" s="61">
        <v>14.747474747474747</v>
      </c>
      <c r="M32" s="40">
        <f t="shared" si="26"/>
        <v>-3</v>
      </c>
      <c r="N32" s="40">
        <f t="shared" si="28"/>
        <v>4</v>
      </c>
      <c r="O32" s="41">
        <v>81</v>
      </c>
      <c r="P32" s="41">
        <v>1</v>
      </c>
      <c r="Q32" s="41">
        <v>3</v>
      </c>
      <c r="R32" s="41">
        <f t="shared" si="27"/>
        <v>7</v>
      </c>
      <c r="S32" s="41">
        <v>68</v>
      </c>
      <c r="T32" s="41">
        <v>4</v>
      </c>
      <c r="U32" s="41">
        <v>3</v>
      </c>
      <c r="V32" s="52">
        <v>-22.121212121212125</v>
      </c>
    </row>
    <row r="33" spans="1:22" ht="15" customHeight="1" x14ac:dyDescent="0.2">
      <c r="A33" s="3" t="s">
        <v>5</v>
      </c>
      <c r="B33" s="42">
        <f t="shared" si="23"/>
        <v>-9</v>
      </c>
      <c r="C33" s="42">
        <v>-7</v>
      </c>
      <c r="D33" s="42">
        <f t="shared" si="24"/>
        <v>-148</v>
      </c>
      <c r="E33" s="42">
        <f t="shared" si="25"/>
        <v>-9</v>
      </c>
      <c r="F33" s="42">
        <v>2</v>
      </c>
      <c r="G33" s="42">
        <v>24</v>
      </c>
      <c r="H33" s="42">
        <v>11</v>
      </c>
      <c r="I33" s="42">
        <v>130</v>
      </c>
      <c r="J33" s="62">
        <f t="shared" si="3"/>
        <v>-15.437755533624696</v>
      </c>
      <c r="K33" s="62">
        <v>3.4306123408054887</v>
      </c>
      <c r="L33" s="62">
        <v>18.868367874430184</v>
      </c>
      <c r="M33" s="42">
        <f t="shared" si="26"/>
        <v>0</v>
      </c>
      <c r="N33" s="42">
        <f t="shared" si="28"/>
        <v>17</v>
      </c>
      <c r="O33" s="42">
        <v>195</v>
      </c>
      <c r="P33" s="42">
        <v>9</v>
      </c>
      <c r="Q33" s="42">
        <v>8</v>
      </c>
      <c r="R33" s="42">
        <f t="shared" si="27"/>
        <v>17</v>
      </c>
      <c r="S33" s="42">
        <v>237</v>
      </c>
      <c r="T33" s="42">
        <v>9</v>
      </c>
      <c r="U33" s="42">
        <v>8</v>
      </c>
      <c r="V33" s="49">
        <v>0</v>
      </c>
    </row>
    <row r="34" spans="1:22" ht="15" customHeight="1" x14ac:dyDescent="0.2">
      <c r="A34" s="3" t="s">
        <v>4</v>
      </c>
      <c r="B34" s="42">
        <f t="shared" si="23"/>
        <v>1</v>
      </c>
      <c r="C34" s="42">
        <v>3</v>
      </c>
      <c r="D34" s="42">
        <f t="shared" si="24"/>
        <v>-60</v>
      </c>
      <c r="E34" s="42">
        <f t="shared" si="25"/>
        <v>-4</v>
      </c>
      <c r="F34" s="42">
        <v>2</v>
      </c>
      <c r="G34" s="42">
        <v>28</v>
      </c>
      <c r="H34" s="42">
        <v>6</v>
      </c>
      <c r="I34" s="42">
        <v>84</v>
      </c>
      <c r="J34" s="62">
        <f t="shared" si="3"/>
        <v>-10.073828744911337</v>
      </c>
      <c r="K34" s="62">
        <v>5.0369143724556675</v>
      </c>
      <c r="L34" s="62">
        <v>15.110743117367004</v>
      </c>
      <c r="M34" s="42">
        <f t="shared" si="26"/>
        <v>5</v>
      </c>
      <c r="N34" s="42">
        <f t="shared" si="28"/>
        <v>10</v>
      </c>
      <c r="O34" s="42">
        <v>154</v>
      </c>
      <c r="P34" s="42">
        <v>4</v>
      </c>
      <c r="Q34" s="42">
        <v>6</v>
      </c>
      <c r="R34" s="42">
        <f t="shared" si="27"/>
        <v>5</v>
      </c>
      <c r="S34" s="42">
        <v>158</v>
      </c>
      <c r="T34" s="42">
        <v>0</v>
      </c>
      <c r="U34" s="42">
        <v>5</v>
      </c>
      <c r="V34" s="49">
        <v>12.59228593113917</v>
      </c>
    </row>
    <row r="35" spans="1:22" ht="15" customHeight="1" x14ac:dyDescent="0.2">
      <c r="A35" s="1" t="s">
        <v>3</v>
      </c>
      <c r="B35" s="43">
        <f t="shared" si="23"/>
        <v>-14</v>
      </c>
      <c r="C35" s="43">
        <v>-2</v>
      </c>
      <c r="D35" s="43">
        <f t="shared" si="24"/>
        <v>-105</v>
      </c>
      <c r="E35" s="43">
        <f t="shared" si="25"/>
        <v>-7</v>
      </c>
      <c r="F35" s="43">
        <v>3</v>
      </c>
      <c r="G35" s="43">
        <v>31</v>
      </c>
      <c r="H35" s="43">
        <v>10</v>
      </c>
      <c r="I35" s="43">
        <v>99</v>
      </c>
      <c r="J35" s="63">
        <f t="shared" si="3"/>
        <v>-17.34202131269938</v>
      </c>
      <c r="K35" s="63">
        <v>7.4322948482997351</v>
      </c>
      <c r="L35" s="63">
        <v>24.774316160999113</v>
      </c>
      <c r="M35" s="43">
        <f>N35-R35</f>
        <v>-7</v>
      </c>
      <c r="N35" s="43">
        <f t="shared" si="28"/>
        <v>7</v>
      </c>
      <c r="O35" s="47">
        <v>121</v>
      </c>
      <c r="P35" s="47">
        <v>3</v>
      </c>
      <c r="Q35" s="47">
        <v>4</v>
      </c>
      <c r="R35" s="47">
        <f t="shared" si="27"/>
        <v>14</v>
      </c>
      <c r="S35" s="47">
        <v>158</v>
      </c>
      <c r="T35" s="47">
        <v>5</v>
      </c>
      <c r="U35" s="47">
        <v>9</v>
      </c>
      <c r="V35" s="54">
        <v>-17.342021312699384</v>
      </c>
    </row>
    <row r="36" spans="1:22" ht="15" customHeight="1" x14ac:dyDescent="0.2">
      <c r="A36" s="5" t="s">
        <v>2</v>
      </c>
      <c r="B36" s="40">
        <f t="shared" si="23"/>
        <v>-8</v>
      </c>
      <c r="C36" s="40">
        <v>-2</v>
      </c>
      <c r="D36" s="40">
        <f t="shared" si="24"/>
        <v>-53</v>
      </c>
      <c r="E36" s="40">
        <f t="shared" si="25"/>
        <v>-5</v>
      </c>
      <c r="F36" s="40">
        <v>0</v>
      </c>
      <c r="G36" s="40">
        <v>7</v>
      </c>
      <c r="H36" s="40">
        <v>5</v>
      </c>
      <c r="I36" s="40">
        <v>49</v>
      </c>
      <c r="J36" s="61">
        <f t="shared" si="3"/>
        <v>-32.169927727833596</v>
      </c>
      <c r="K36" s="61">
        <v>0</v>
      </c>
      <c r="L36" s="61">
        <v>32.169927727833596</v>
      </c>
      <c r="M36" s="40">
        <f t="shared" si="26"/>
        <v>-3</v>
      </c>
      <c r="N36" s="40">
        <f t="shared" si="28"/>
        <v>2</v>
      </c>
      <c r="O36" s="40">
        <v>40</v>
      </c>
      <c r="P36" s="40">
        <v>2</v>
      </c>
      <c r="Q36" s="40">
        <v>0</v>
      </c>
      <c r="R36" s="40">
        <f t="shared" si="27"/>
        <v>5</v>
      </c>
      <c r="S36" s="40">
        <v>51</v>
      </c>
      <c r="T36" s="40">
        <v>2</v>
      </c>
      <c r="U36" s="40">
        <v>3</v>
      </c>
      <c r="V36" s="48">
        <v>-19.301956636700158</v>
      </c>
    </row>
    <row r="37" spans="1:22" ht="15" customHeight="1" x14ac:dyDescent="0.2">
      <c r="A37" s="3" t="s">
        <v>1</v>
      </c>
      <c r="B37" s="42">
        <f t="shared" si="23"/>
        <v>-7</v>
      </c>
      <c r="C37" s="42">
        <v>-9</v>
      </c>
      <c r="D37" s="42">
        <f t="shared" si="24"/>
        <v>-13</v>
      </c>
      <c r="E37" s="42">
        <f t="shared" si="25"/>
        <v>-3</v>
      </c>
      <c r="F37" s="42">
        <v>0</v>
      </c>
      <c r="G37" s="42">
        <v>6</v>
      </c>
      <c r="H37" s="42">
        <v>3</v>
      </c>
      <c r="I37" s="42">
        <v>32</v>
      </c>
      <c r="J37" s="62">
        <f t="shared" si="3"/>
        <v>-28.649921507064363</v>
      </c>
      <c r="K37" s="62">
        <v>0</v>
      </c>
      <c r="L37" s="62">
        <v>28.649921507064363</v>
      </c>
      <c r="M37" s="42">
        <f t="shared" si="26"/>
        <v>-4</v>
      </c>
      <c r="N37" s="42">
        <f t="shared" si="28"/>
        <v>2</v>
      </c>
      <c r="O37" s="42">
        <v>57</v>
      </c>
      <c r="P37" s="42">
        <v>0</v>
      </c>
      <c r="Q37" s="42">
        <v>2</v>
      </c>
      <c r="R37" s="42">
        <f t="shared" si="27"/>
        <v>6</v>
      </c>
      <c r="S37" s="42">
        <v>44</v>
      </c>
      <c r="T37" s="42">
        <v>2</v>
      </c>
      <c r="U37" s="42">
        <v>4</v>
      </c>
      <c r="V37" s="49">
        <v>-38.199895342752484</v>
      </c>
    </row>
    <row r="38" spans="1:22" ht="15" customHeight="1" x14ac:dyDescent="0.2">
      <c r="A38" s="1" t="s">
        <v>0</v>
      </c>
      <c r="B38" s="43">
        <f t="shared" si="23"/>
        <v>-2</v>
      </c>
      <c r="C38" s="43">
        <v>-3</v>
      </c>
      <c r="D38" s="43">
        <f t="shared" si="24"/>
        <v>-34</v>
      </c>
      <c r="E38" s="43">
        <f t="shared" si="25"/>
        <v>-1</v>
      </c>
      <c r="F38" s="43">
        <v>0</v>
      </c>
      <c r="G38" s="43">
        <v>7</v>
      </c>
      <c r="H38" s="43">
        <v>1</v>
      </c>
      <c r="I38" s="43">
        <v>28</v>
      </c>
      <c r="J38" s="63">
        <f t="shared" si="3"/>
        <v>-10.44349070100143</v>
      </c>
      <c r="K38" s="63">
        <v>0</v>
      </c>
      <c r="L38" s="63">
        <v>10.44349070100143</v>
      </c>
      <c r="M38" s="43">
        <f t="shared" si="26"/>
        <v>-1</v>
      </c>
      <c r="N38" s="43">
        <f t="shared" si="28"/>
        <v>1</v>
      </c>
      <c r="O38" s="43">
        <v>20</v>
      </c>
      <c r="P38" s="43">
        <v>1</v>
      </c>
      <c r="Q38" s="43">
        <v>0</v>
      </c>
      <c r="R38" s="43">
        <f t="shared" si="27"/>
        <v>2</v>
      </c>
      <c r="S38" s="43">
        <v>33</v>
      </c>
      <c r="T38" s="43">
        <v>0</v>
      </c>
      <c r="U38" s="43">
        <v>2</v>
      </c>
      <c r="V38" s="53">
        <v>-10.44349070100143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0" zoomScaleNormal="100" zoomScaleSheetLayoutView="8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-193</v>
      </c>
      <c r="C9" s="34">
        <f t="shared" si="0"/>
        <v>-69</v>
      </c>
      <c r="D9" s="34">
        <f t="shared" si="0"/>
        <v>-2746</v>
      </c>
      <c r="E9" s="34">
        <f t="shared" si="0"/>
        <v>-168</v>
      </c>
      <c r="F9" s="34">
        <f t="shared" si="0"/>
        <v>158</v>
      </c>
      <c r="G9" s="34">
        <f t="shared" si="0"/>
        <v>1797</v>
      </c>
      <c r="H9" s="34">
        <f t="shared" si="0"/>
        <v>326</v>
      </c>
      <c r="I9" s="34">
        <f t="shared" si="0"/>
        <v>4066</v>
      </c>
      <c r="J9" s="51">
        <f>K9-L9</f>
        <v>-7.207613835515482</v>
      </c>
      <c r="K9" s="51">
        <v>6.7785892024490844</v>
      </c>
      <c r="L9" s="51">
        <v>13.986203037964566</v>
      </c>
      <c r="M9" s="34">
        <f t="shared" ref="M9:U9" si="1">M10+M11</f>
        <v>-25</v>
      </c>
      <c r="N9" s="34">
        <f t="shared" si="1"/>
        <v>467</v>
      </c>
      <c r="O9" s="34">
        <f t="shared" si="1"/>
        <v>7291</v>
      </c>
      <c r="P9" s="34">
        <f t="shared" si="1"/>
        <v>309</v>
      </c>
      <c r="Q9" s="34">
        <f t="shared" si="1"/>
        <v>158</v>
      </c>
      <c r="R9" s="34">
        <f>R10+R11</f>
        <v>492</v>
      </c>
      <c r="S9" s="34">
        <f t="shared" si="1"/>
        <v>7768</v>
      </c>
      <c r="T9" s="34">
        <f t="shared" si="1"/>
        <v>334</v>
      </c>
      <c r="U9" s="34">
        <f t="shared" si="1"/>
        <v>158</v>
      </c>
      <c r="V9" s="51">
        <v>-1.0725615826659904</v>
      </c>
    </row>
    <row r="10" spans="1:22" ht="15" customHeight="1" x14ac:dyDescent="0.2">
      <c r="A10" s="6" t="s">
        <v>28</v>
      </c>
      <c r="B10" s="35">
        <f t="shared" ref="B10:I10" si="2">B20+B21+B22+B23</f>
        <v>-75</v>
      </c>
      <c r="C10" s="35">
        <f t="shared" si="2"/>
        <v>-46</v>
      </c>
      <c r="D10" s="35">
        <f t="shared" si="2"/>
        <v>-1487</v>
      </c>
      <c r="E10" s="35">
        <f t="shared" si="2"/>
        <v>-93</v>
      </c>
      <c r="F10" s="35">
        <f t="shared" si="2"/>
        <v>128</v>
      </c>
      <c r="G10" s="35">
        <f t="shared" si="2"/>
        <v>1405</v>
      </c>
      <c r="H10" s="35">
        <f t="shared" si="2"/>
        <v>221</v>
      </c>
      <c r="I10" s="35">
        <f t="shared" si="2"/>
        <v>2774</v>
      </c>
      <c r="J10" s="48">
        <f t="shared" ref="J10:J38" si="3">K10-L10</f>
        <v>-5.3045610317523559</v>
      </c>
      <c r="K10" s="48">
        <v>7.3009012049924911</v>
      </c>
      <c r="L10" s="48">
        <v>12.605462236744847</v>
      </c>
      <c r="M10" s="35">
        <f t="shared" ref="M10:U10" si="4">M20+M21+M22+M23</f>
        <v>18</v>
      </c>
      <c r="N10" s="35">
        <f t="shared" si="4"/>
        <v>370</v>
      </c>
      <c r="O10" s="35">
        <f t="shared" si="4"/>
        <v>5503</v>
      </c>
      <c r="P10" s="35">
        <f t="shared" si="4"/>
        <v>266</v>
      </c>
      <c r="Q10" s="35">
        <f t="shared" si="4"/>
        <v>104</v>
      </c>
      <c r="R10" s="35">
        <f t="shared" si="4"/>
        <v>352</v>
      </c>
      <c r="S10" s="35">
        <f t="shared" si="4"/>
        <v>5621</v>
      </c>
      <c r="T10" s="35">
        <f t="shared" si="4"/>
        <v>275</v>
      </c>
      <c r="U10" s="35">
        <f t="shared" si="4"/>
        <v>77</v>
      </c>
      <c r="V10" s="48">
        <v>1.0266892319520728</v>
      </c>
    </row>
    <row r="11" spans="1:22" ht="15" customHeight="1" x14ac:dyDescent="0.2">
      <c r="A11" s="2" t="s">
        <v>27</v>
      </c>
      <c r="B11" s="36">
        <f t="shared" ref="B11:I11" si="5">B12+B13+B14+B15+B16</f>
        <v>-118</v>
      </c>
      <c r="C11" s="36">
        <f t="shared" si="5"/>
        <v>-23</v>
      </c>
      <c r="D11" s="36">
        <f t="shared" si="5"/>
        <v>-1259</v>
      </c>
      <c r="E11" s="36">
        <f t="shared" si="5"/>
        <v>-75</v>
      </c>
      <c r="F11" s="36">
        <f t="shared" si="5"/>
        <v>30</v>
      </c>
      <c r="G11" s="36">
        <f t="shared" si="5"/>
        <v>392</v>
      </c>
      <c r="H11" s="36">
        <f t="shared" si="5"/>
        <v>105</v>
      </c>
      <c r="I11" s="36">
        <f t="shared" si="5"/>
        <v>1292</v>
      </c>
      <c r="J11" s="53">
        <f t="shared" si="3"/>
        <v>-12.983409692382118</v>
      </c>
      <c r="K11" s="53">
        <v>5.1933638769528478</v>
      </c>
      <c r="L11" s="53">
        <v>18.176773569334966</v>
      </c>
      <c r="M11" s="36">
        <f t="shared" ref="M11:U11" si="6">M12+M13+M14+M15+M16</f>
        <v>-43</v>
      </c>
      <c r="N11" s="36">
        <f t="shared" si="6"/>
        <v>97</v>
      </c>
      <c r="O11" s="36">
        <f t="shared" si="6"/>
        <v>1788</v>
      </c>
      <c r="P11" s="36">
        <f t="shared" si="6"/>
        <v>43</v>
      </c>
      <c r="Q11" s="36">
        <f t="shared" si="6"/>
        <v>54</v>
      </c>
      <c r="R11" s="36">
        <f t="shared" si="6"/>
        <v>140</v>
      </c>
      <c r="S11" s="36">
        <f t="shared" si="6"/>
        <v>2147</v>
      </c>
      <c r="T11" s="36">
        <f t="shared" si="6"/>
        <v>59</v>
      </c>
      <c r="U11" s="36">
        <f t="shared" si="6"/>
        <v>81</v>
      </c>
      <c r="V11" s="53">
        <v>-7.4438215569657515</v>
      </c>
    </row>
    <row r="12" spans="1:22" ht="15" customHeight="1" x14ac:dyDescent="0.2">
      <c r="A12" s="6" t="s">
        <v>26</v>
      </c>
      <c r="B12" s="35">
        <f t="shared" ref="B12:I12" si="7">B24</f>
        <v>-7</v>
      </c>
      <c r="C12" s="35">
        <f t="shared" si="7"/>
        <v>-9</v>
      </c>
      <c r="D12" s="35">
        <f t="shared" si="7"/>
        <v>-68</v>
      </c>
      <c r="E12" s="35">
        <f t="shared" si="7"/>
        <v>-7</v>
      </c>
      <c r="F12" s="35">
        <f t="shared" si="7"/>
        <v>1</v>
      </c>
      <c r="G12" s="35">
        <f t="shared" si="7"/>
        <v>37</v>
      </c>
      <c r="H12" s="35">
        <f t="shared" si="7"/>
        <v>8</v>
      </c>
      <c r="I12" s="35">
        <f t="shared" si="7"/>
        <v>91</v>
      </c>
      <c r="J12" s="48">
        <f t="shared" si="3"/>
        <v>-15.586871644704734</v>
      </c>
      <c r="K12" s="48">
        <v>2.2266959492435334</v>
      </c>
      <c r="L12" s="48">
        <v>17.813567593948267</v>
      </c>
      <c r="M12" s="35">
        <f t="shared" ref="M12:U12" si="8">M24</f>
        <v>0</v>
      </c>
      <c r="N12" s="35">
        <f t="shared" si="8"/>
        <v>7</v>
      </c>
      <c r="O12" s="35">
        <f t="shared" si="8"/>
        <v>137</v>
      </c>
      <c r="P12" s="35">
        <f t="shared" si="8"/>
        <v>2</v>
      </c>
      <c r="Q12" s="35">
        <f t="shared" si="8"/>
        <v>5</v>
      </c>
      <c r="R12" s="35">
        <f t="shared" si="8"/>
        <v>7</v>
      </c>
      <c r="S12" s="35">
        <f t="shared" si="8"/>
        <v>151</v>
      </c>
      <c r="T12" s="35">
        <f t="shared" si="8"/>
        <v>2</v>
      </c>
      <c r="U12" s="35">
        <f t="shared" si="8"/>
        <v>5</v>
      </c>
      <c r="V12" s="48">
        <v>0</v>
      </c>
    </row>
    <row r="13" spans="1:22" ht="15" customHeight="1" x14ac:dyDescent="0.2">
      <c r="A13" s="4" t="s">
        <v>25</v>
      </c>
      <c r="B13" s="37">
        <f t="shared" ref="B13:I13" si="9">B25+B26+B27</f>
        <v>-25</v>
      </c>
      <c r="C13" s="37">
        <f t="shared" si="9"/>
        <v>-7</v>
      </c>
      <c r="D13" s="37">
        <f t="shared" si="9"/>
        <v>-254</v>
      </c>
      <c r="E13" s="37">
        <f t="shared" si="9"/>
        <v>-11</v>
      </c>
      <c r="F13" s="37">
        <f t="shared" si="9"/>
        <v>6</v>
      </c>
      <c r="G13" s="37">
        <f t="shared" si="9"/>
        <v>71</v>
      </c>
      <c r="H13" s="37">
        <f t="shared" si="9"/>
        <v>17</v>
      </c>
      <c r="I13" s="37">
        <f t="shared" si="9"/>
        <v>239</v>
      </c>
      <c r="J13" s="49">
        <f t="shared" si="3"/>
        <v>-10.530595116321766</v>
      </c>
      <c r="K13" s="49">
        <v>5.7439609725391456</v>
      </c>
      <c r="L13" s="49">
        <v>16.274556088860912</v>
      </c>
      <c r="M13" s="37">
        <f t="shared" ref="M13:U13" si="10">M25+M26+M27</f>
        <v>-14</v>
      </c>
      <c r="N13" s="37">
        <f t="shared" si="10"/>
        <v>19</v>
      </c>
      <c r="O13" s="37">
        <f t="shared" si="10"/>
        <v>300</v>
      </c>
      <c r="P13" s="37">
        <f t="shared" si="10"/>
        <v>13</v>
      </c>
      <c r="Q13" s="37">
        <f t="shared" si="10"/>
        <v>6</v>
      </c>
      <c r="R13" s="37">
        <f t="shared" si="10"/>
        <v>33</v>
      </c>
      <c r="S13" s="37">
        <f t="shared" si="10"/>
        <v>386</v>
      </c>
      <c r="T13" s="37">
        <f t="shared" si="10"/>
        <v>18</v>
      </c>
      <c r="U13" s="37">
        <f t="shared" si="10"/>
        <v>15</v>
      </c>
      <c r="V13" s="49">
        <v>-13.402575602591345</v>
      </c>
    </row>
    <row r="14" spans="1:22" ht="15" customHeight="1" x14ac:dyDescent="0.2">
      <c r="A14" s="4" t="s">
        <v>24</v>
      </c>
      <c r="B14" s="37">
        <f t="shared" ref="B14:I14" si="11">B28+B29+B30+B31</f>
        <v>-50</v>
      </c>
      <c r="C14" s="37">
        <f t="shared" si="11"/>
        <v>-1</v>
      </c>
      <c r="D14" s="37">
        <f t="shared" si="11"/>
        <v>-408</v>
      </c>
      <c r="E14" s="37">
        <f t="shared" si="11"/>
        <v>-38</v>
      </c>
      <c r="F14" s="37">
        <f t="shared" si="11"/>
        <v>11</v>
      </c>
      <c r="G14" s="37">
        <f t="shared" si="11"/>
        <v>166</v>
      </c>
      <c r="H14" s="37">
        <f t="shared" si="11"/>
        <v>49</v>
      </c>
      <c r="I14" s="37">
        <f t="shared" si="11"/>
        <v>475</v>
      </c>
      <c r="J14" s="49">
        <f t="shared" si="3"/>
        <v>-17.176896022192498</v>
      </c>
      <c r="K14" s="49">
        <v>4.9722593748451969</v>
      </c>
      <c r="L14" s="49">
        <v>22.149155397037696</v>
      </c>
      <c r="M14" s="37">
        <f t="shared" ref="M14:U14" si="12">M28+M29+M30+M31</f>
        <v>-12</v>
      </c>
      <c r="N14" s="37">
        <f t="shared" si="12"/>
        <v>43</v>
      </c>
      <c r="O14" s="37">
        <f t="shared" si="12"/>
        <v>720</v>
      </c>
      <c r="P14" s="37">
        <f t="shared" si="12"/>
        <v>21</v>
      </c>
      <c r="Q14" s="37">
        <f t="shared" si="12"/>
        <v>22</v>
      </c>
      <c r="R14" s="37">
        <f t="shared" si="12"/>
        <v>55</v>
      </c>
      <c r="S14" s="37">
        <f t="shared" si="12"/>
        <v>819</v>
      </c>
      <c r="T14" s="37">
        <f t="shared" si="12"/>
        <v>23</v>
      </c>
      <c r="U14" s="37">
        <f t="shared" si="12"/>
        <v>32</v>
      </c>
      <c r="V14" s="49">
        <v>-5.4242829543765758</v>
      </c>
    </row>
    <row r="15" spans="1:22" ht="15" customHeight="1" x14ac:dyDescent="0.2">
      <c r="A15" s="4" t="s">
        <v>23</v>
      </c>
      <c r="B15" s="37">
        <f t="shared" ref="B15:I15" si="13">B32+B33+B34+B35</f>
        <v>-22</v>
      </c>
      <c r="C15" s="37">
        <f t="shared" si="13"/>
        <v>-1</v>
      </c>
      <c r="D15" s="37">
        <f t="shared" si="13"/>
        <v>-393</v>
      </c>
      <c r="E15" s="37">
        <f t="shared" si="13"/>
        <v>-13</v>
      </c>
      <c r="F15" s="37">
        <f t="shared" si="13"/>
        <v>11</v>
      </c>
      <c r="G15" s="37">
        <f t="shared" si="13"/>
        <v>96</v>
      </c>
      <c r="H15" s="37">
        <f t="shared" si="13"/>
        <v>24</v>
      </c>
      <c r="I15" s="37">
        <f t="shared" si="13"/>
        <v>360</v>
      </c>
      <c r="J15" s="49">
        <f t="shared" si="3"/>
        <v>-7.8099282375403272</v>
      </c>
      <c r="K15" s="49">
        <v>6.6084008163802741</v>
      </c>
      <c r="L15" s="49">
        <v>14.418329053920601</v>
      </c>
      <c r="M15" s="37">
        <f t="shared" ref="M15:U15" si="14">M32+M33+M34+M35</f>
        <v>-9</v>
      </c>
      <c r="N15" s="37">
        <f t="shared" si="14"/>
        <v>25</v>
      </c>
      <c r="O15" s="37">
        <f t="shared" si="14"/>
        <v>517</v>
      </c>
      <c r="P15" s="37">
        <f t="shared" si="14"/>
        <v>6</v>
      </c>
      <c r="Q15" s="37">
        <f t="shared" si="14"/>
        <v>19</v>
      </c>
      <c r="R15" s="37">
        <f t="shared" si="14"/>
        <v>34</v>
      </c>
      <c r="S15" s="37">
        <f t="shared" si="14"/>
        <v>646</v>
      </c>
      <c r="T15" s="37">
        <f t="shared" si="14"/>
        <v>14</v>
      </c>
      <c r="U15" s="37">
        <f t="shared" si="14"/>
        <v>20</v>
      </c>
      <c r="V15" s="49">
        <v>-5.4068733952202201</v>
      </c>
    </row>
    <row r="16" spans="1:22" ht="15" customHeight="1" x14ac:dyDescent="0.2">
      <c r="A16" s="2" t="s">
        <v>22</v>
      </c>
      <c r="B16" s="36">
        <f t="shared" ref="B16:I16" si="15">B36+B37+B38</f>
        <v>-14</v>
      </c>
      <c r="C16" s="36">
        <f t="shared" si="15"/>
        <v>-5</v>
      </c>
      <c r="D16" s="36">
        <f t="shared" si="15"/>
        <v>-136</v>
      </c>
      <c r="E16" s="36">
        <f t="shared" si="15"/>
        <v>-6</v>
      </c>
      <c r="F16" s="36">
        <f t="shared" si="15"/>
        <v>1</v>
      </c>
      <c r="G16" s="36">
        <f t="shared" si="15"/>
        <v>22</v>
      </c>
      <c r="H16" s="36">
        <f t="shared" si="15"/>
        <v>7</v>
      </c>
      <c r="I16" s="36">
        <f t="shared" si="15"/>
        <v>127</v>
      </c>
      <c r="J16" s="53">
        <f t="shared" si="3"/>
        <v>-14.774337178708766</v>
      </c>
      <c r="K16" s="53">
        <v>2.4623895297847938</v>
      </c>
      <c r="L16" s="53">
        <v>17.23672670849356</v>
      </c>
      <c r="M16" s="36">
        <f t="shared" ref="M16:U16" si="16">M36+M37+M38</f>
        <v>-8</v>
      </c>
      <c r="N16" s="36">
        <f t="shared" si="16"/>
        <v>3</v>
      </c>
      <c r="O16" s="36">
        <f t="shared" si="16"/>
        <v>114</v>
      </c>
      <c r="P16" s="36">
        <f t="shared" si="16"/>
        <v>1</v>
      </c>
      <c r="Q16" s="36">
        <f t="shared" si="16"/>
        <v>2</v>
      </c>
      <c r="R16" s="36">
        <f t="shared" si="16"/>
        <v>11</v>
      </c>
      <c r="S16" s="36">
        <f t="shared" si="16"/>
        <v>145</v>
      </c>
      <c r="T16" s="36">
        <f t="shared" si="16"/>
        <v>2</v>
      </c>
      <c r="U16" s="36">
        <f t="shared" si="16"/>
        <v>9</v>
      </c>
      <c r="V16" s="53">
        <v>-19.699116238278346</v>
      </c>
    </row>
    <row r="17" spans="1:22" ht="15" customHeight="1" x14ac:dyDescent="0.2">
      <c r="A17" s="6" t="s">
        <v>21</v>
      </c>
      <c r="B17" s="35">
        <f t="shared" ref="B17:I17" si="17">B12+B13+B20</f>
        <v>-61</v>
      </c>
      <c r="C17" s="35">
        <f t="shared" si="17"/>
        <v>-7</v>
      </c>
      <c r="D17" s="35">
        <f t="shared" si="17"/>
        <v>-968</v>
      </c>
      <c r="E17" s="35">
        <f t="shared" si="17"/>
        <v>-48</v>
      </c>
      <c r="F17" s="35">
        <f t="shared" si="17"/>
        <v>61</v>
      </c>
      <c r="G17" s="35">
        <f t="shared" si="17"/>
        <v>735</v>
      </c>
      <c r="H17" s="35">
        <f t="shared" si="17"/>
        <v>109</v>
      </c>
      <c r="I17" s="35">
        <f t="shared" si="17"/>
        <v>1522</v>
      </c>
      <c r="J17" s="48">
        <f t="shared" si="3"/>
        <v>-5.1228968929279475</v>
      </c>
      <c r="K17" s="48">
        <v>6.510348134762598</v>
      </c>
      <c r="L17" s="48">
        <v>11.633245027690545</v>
      </c>
      <c r="M17" s="35">
        <f t="shared" ref="M17:U17" si="18">M12+M13+M20</f>
        <v>-13</v>
      </c>
      <c r="N17" s="35">
        <f t="shared" si="18"/>
        <v>164</v>
      </c>
      <c r="O17" s="35">
        <f t="shared" si="18"/>
        <v>2489</v>
      </c>
      <c r="P17" s="35">
        <f t="shared" si="18"/>
        <v>119</v>
      </c>
      <c r="Q17" s="35">
        <f t="shared" si="18"/>
        <v>45</v>
      </c>
      <c r="R17" s="35">
        <f t="shared" si="18"/>
        <v>177</v>
      </c>
      <c r="S17" s="35">
        <f t="shared" si="18"/>
        <v>2670</v>
      </c>
      <c r="T17" s="35">
        <f t="shared" si="18"/>
        <v>135</v>
      </c>
      <c r="U17" s="35">
        <f t="shared" si="18"/>
        <v>42</v>
      </c>
      <c r="V17" s="48">
        <v>-1.3874512418346505</v>
      </c>
    </row>
    <row r="18" spans="1:22" ht="15" customHeight="1" x14ac:dyDescent="0.2">
      <c r="A18" s="4" t="s">
        <v>20</v>
      </c>
      <c r="B18" s="37">
        <f t="shared" ref="B18:I18" si="19">B14+B22</f>
        <v>-65</v>
      </c>
      <c r="C18" s="37">
        <f t="shared" si="19"/>
        <v>-30</v>
      </c>
      <c r="D18" s="37">
        <f t="shared" si="19"/>
        <v>-750</v>
      </c>
      <c r="E18" s="37">
        <f t="shared" si="19"/>
        <v>-61</v>
      </c>
      <c r="F18" s="37">
        <f t="shared" si="19"/>
        <v>22</v>
      </c>
      <c r="G18" s="37">
        <f t="shared" si="19"/>
        <v>305</v>
      </c>
      <c r="H18" s="37">
        <f t="shared" si="19"/>
        <v>83</v>
      </c>
      <c r="I18" s="37">
        <f t="shared" si="19"/>
        <v>871</v>
      </c>
      <c r="J18" s="49">
        <f t="shared" si="3"/>
        <v>-14.595788756031046</v>
      </c>
      <c r="K18" s="49">
        <v>5.2640549611915244</v>
      </c>
      <c r="L18" s="49">
        <v>19.859843717222571</v>
      </c>
      <c r="M18" s="37">
        <f t="shared" ref="M18:U18" si="20">M14+M22</f>
        <v>-4</v>
      </c>
      <c r="N18" s="37">
        <f t="shared" si="20"/>
        <v>83</v>
      </c>
      <c r="O18" s="37">
        <f t="shared" si="20"/>
        <v>1345</v>
      </c>
      <c r="P18" s="37">
        <f t="shared" si="20"/>
        <v>47</v>
      </c>
      <c r="Q18" s="37">
        <f t="shared" si="20"/>
        <v>36</v>
      </c>
      <c r="R18" s="37">
        <f t="shared" si="20"/>
        <v>87</v>
      </c>
      <c r="S18" s="37">
        <f t="shared" si="20"/>
        <v>1529</v>
      </c>
      <c r="T18" s="37">
        <f t="shared" si="20"/>
        <v>34</v>
      </c>
      <c r="U18" s="37">
        <f t="shared" si="20"/>
        <v>53</v>
      </c>
      <c r="V18" s="49">
        <v>-0.95710090203482423</v>
      </c>
    </row>
    <row r="19" spans="1:22" ht="15" customHeight="1" x14ac:dyDescent="0.2">
      <c r="A19" s="2" t="s">
        <v>19</v>
      </c>
      <c r="B19" s="36">
        <f t="shared" ref="B19:I19" si="21">B15+B16+B21+B23</f>
        <v>-67</v>
      </c>
      <c r="C19" s="36">
        <f t="shared" si="21"/>
        <v>-32</v>
      </c>
      <c r="D19" s="36">
        <f t="shared" si="21"/>
        <v>-1028</v>
      </c>
      <c r="E19" s="36">
        <f t="shared" si="21"/>
        <v>-59</v>
      </c>
      <c r="F19" s="36">
        <f t="shared" si="21"/>
        <v>75</v>
      </c>
      <c r="G19" s="36">
        <f t="shared" si="21"/>
        <v>757</v>
      </c>
      <c r="H19" s="36">
        <f t="shared" si="21"/>
        <v>134</v>
      </c>
      <c r="I19" s="36">
        <f t="shared" si="21"/>
        <v>1673</v>
      </c>
      <c r="J19" s="53">
        <f t="shared" si="3"/>
        <v>-6.0452686333790924</v>
      </c>
      <c r="K19" s="53">
        <v>7.6846635170073183</v>
      </c>
      <c r="L19" s="53">
        <v>13.729932150386411</v>
      </c>
      <c r="M19" s="36">
        <f t="shared" ref="M19:U19" si="22">M15+M16+M21+M23</f>
        <v>-8</v>
      </c>
      <c r="N19" s="36">
        <f t="shared" si="22"/>
        <v>220</v>
      </c>
      <c r="O19" s="36">
        <f t="shared" si="22"/>
        <v>3457</v>
      </c>
      <c r="P19" s="36">
        <f t="shared" si="22"/>
        <v>143</v>
      </c>
      <c r="Q19" s="36">
        <f t="shared" si="22"/>
        <v>77</v>
      </c>
      <c r="R19" s="36">
        <f t="shared" si="22"/>
        <v>228</v>
      </c>
      <c r="S19" s="36">
        <f t="shared" si="22"/>
        <v>3569</v>
      </c>
      <c r="T19" s="36">
        <f t="shared" si="22"/>
        <v>165</v>
      </c>
      <c r="U19" s="36">
        <f t="shared" si="22"/>
        <v>63</v>
      </c>
      <c r="V19" s="53">
        <v>-0.81969744181411741</v>
      </c>
    </row>
    <row r="20" spans="1:22" ht="15" customHeight="1" x14ac:dyDescent="0.2">
      <c r="A20" s="5" t="s">
        <v>18</v>
      </c>
      <c r="B20" s="40">
        <f>E20+M20</f>
        <v>-29</v>
      </c>
      <c r="C20" s="40">
        <v>9</v>
      </c>
      <c r="D20" s="40">
        <f>G20-I20+O20-S20</f>
        <v>-646</v>
      </c>
      <c r="E20" s="40">
        <f>F20-H20</f>
        <v>-30</v>
      </c>
      <c r="F20" s="40">
        <v>54</v>
      </c>
      <c r="G20" s="40">
        <v>627</v>
      </c>
      <c r="H20" s="40">
        <v>84</v>
      </c>
      <c r="I20" s="40">
        <v>1192</v>
      </c>
      <c r="J20" s="61">
        <f t="shared" si="3"/>
        <v>-3.8090268719019029</v>
      </c>
      <c r="K20" s="61">
        <v>6.8562483694234277</v>
      </c>
      <c r="L20" s="61">
        <v>10.665275241325331</v>
      </c>
      <c r="M20" s="40">
        <f>N20-R20</f>
        <v>1</v>
      </c>
      <c r="N20" s="40">
        <f>SUM(P20:Q20)</f>
        <v>138</v>
      </c>
      <c r="O20" s="41">
        <v>2052</v>
      </c>
      <c r="P20" s="41">
        <v>104</v>
      </c>
      <c r="Q20" s="41">
        <v>34</v>
      </c>
      <c r="R20" s="41">
        <f>SUM(T20:U20)</f>
        <v>137</v>
      </c>
      <c r="S20" s="41">
        <v>2133</v>
      </c>
      <c r="T20" s="41">
        <v>115</v>
      </c>
      <c r="U20" s="41">
        <v>22</v>
      </c>
      <c r="V20" s="52">
        <v>0.12696756239672879</v>
      </c>
    </row>
    <row r="21" spans="1:22" ht="15" customHeight="1" x14ac:dyDescent="0.2">
      <c r="A21" s="3" t="s">
        <v>17</v>
      </c>
      <c r="B21" s="42">
        <f t="shared" ref="B21:B38" si="23">E21+M21</f>
        <v>0</v>
      </c>
      <c r="C21" s="42">
        <v>-1</v>
      </c>
      <c r="D21" s="42">
        <f t="shared" ref="D21:D38" si="24">G21-I21+O21-S21</f>
        <v>-355</v>
      </c>
      <c r="E21" s="42">
        <f t="shared" ref="E21:E38" si="25">F21-H21</f>
        <v>-41</v>
      </c>
      <c r="F21" s="42">
        <v>49</v>
      </c>
      <c r="G21" s="42">
        <v>548</v>
      </c>
      <c r="H21" s="42">
        <v>90</v>
      </c>
      <c r="I21" s="42">
        <v>960</v>
      </c>
      <c r="J21" s="62">
        <f t="shared" si="3"/>
        <v>-6.4866950148025833</v>
      </c>
      <c r="K21" s="62">
        <v>7.7523916030567435</v>
      </c>
      <c r="L21" s="62">
        <v>14.239086617859327</v>
      </c>
      <c r="M21" s="42">
        <f t="shared" ref="M21:M38" si="26">N21-R21</f>
        <v>41</v>
      </c>
      <c r="N21" s="42">
        <f>SUM(P21:Q21)</f>
        <v>175</v>
      </c>
      <c r="O21" s="42">
        <v>2252</v>
      </c>
      <c r="P21" s="42">
        <v>123</v>
      </c>
      <c r="Q21" s="42">
        <v>52</v>
      </c>
      <c r="R21" s="42">
        <f t="shared" ref="R21:R38" si="27">SUM(T21:U21)</f>
        <v>134</v>
      </c>
      <c r="S21" s="42">
        <v>2195</v>
      </c>
      <c r="T21" s="42">
        <v>112</v>
      </c>
      <c r="U21" s="42">
        <v>22</v>
      </c>
      <c r="V21" s="49">
        <v>6.4866950148025779</v>
      </c>
    </row>
    <row r="22" spans="1:22" ht="15" customHeight="1" x14ac:dyDescent="0.2">
      <c r="A22" s="3" t="s">
        <v>16</v>
      </c>
      <c r="B22" s="42">
        <f t="shared" si="23"/>
        <v>-15</v>
      </c>
      <c r="C22" s="42">
        <v>-29</v>
      </c>
      <c r="D22" s="42">
        <f t="shared" si="24"/>
        <v>-342</v>
      </c>
      <c r="E22" s="42">
        <f t="shared" si="25"/>
        <v>-23</v>
      </c>
      <c r="F22" s="42">
        <v>11</v>
      </c>
      <c r="G22" s="42">
        <v>139</v>
      </c>
      <c r="H22" s="42">
        <v>34</v>
      </c>
      <c r="I22" s="42">
        <v>396</v>
      </c>
      <c r="J22" s="62">
        <f t="shared" si="3"/>
        <v>-11.69285196946905</v>
      </c>
      <c r="K22" s="62">
        <v>5.5922335506156324</v>
      </c>
      <c r="L22" s="62">
        <v>17.285085520084682</v>
      </c>
      <c r="M22" s="42">
        <f t="shared" si="26"/>
        <v>8</v>
      </c>
      <c r="N22" s="42">
        <f t="shared" ref="N22:N38" si="28">SUM(P22:Q22)</f>
        <v>40</v>
      </c>
      <c r="O22" s="42">
        <v>625</v>
      </c>
      <c r="P22" s="42">
        <v>26</v>
      </c>
      <c r="Q22" s="42">
        <v>14</v>
      </c>
      <c r="R22" s="42">
        <f t="shared" si="27"/>
        <v>32</v>
      </c>
      <c r="S22" s="42">
        <v>710</v>
      </c>
      <c r="T22" s="42">
        <v>11</v>
      </c>
      <c r="U22" s="42">
        <v>21</v>
      </c>
      <c r="V22" s="49">
        <v>4.0670789459022778</v>
      </c>
    </row>
    <row r="23" spans="1:22" ht="15" customHeight="1" x14ac:dyDescent="0.2">
      <c r="A23" s="1" t="s">
        <v>15</v>
      </c>
      <c r="B23" s="43">
        <f t="shared" si="23"/>
        <v>-31</v>
      </c>
      <c r="C23" s="43">
        <v>-25</v>
      </c>
      <c r="D23" s="43">
        <f t="shared" si="24"/>
        <v>-144</v>
      </c>
      <c r="E23" s="43">
        <f t="shared" si="25"/>
        <v>1</v>
      </c>
      <c r="F23" s="43">
        <v>14</v>
      </c>
      <c r="G23" s="43">
        <v>91</v>
      </c>
      <c r="H23" s="43">
        <v>13</v>
      </c>
      <c r="I23" s="43">
        <v>226</v>
      </c>
      <c r="J23" s="63">
        <f t="shared" si="3"/>
        <v>0.73077462109836411</v>
      </c>
      <c r="K23" s="63">
        <v>10.230844695377101</v>
      </c>
      <c r="L23" s="63">
        <v>9.500070074278737</v>
      </c>
      <c r="M23" s="43">
        <f t="shared" si="26"/>
        <v>-32</v>
      </c>
      <c r="N23" s="43">
        <f t="shared" si="28"/>
        <v>17</v>
      </c>
      <c r="O23" s="43">
        <v>574</v>
      </c>
      <c r="P23" s="43">
        <v>13</v>
      </c>
      <c r="Q23" s="43">
        <v>4</v>
      </c>
      <c r="R23" s="43">
        <f t="shared" si="27"/>
        <v>49</v>
      </c>
      <c r="S23" s="47">
        <v>583</v>
      </c>
      <c r="T23" s="47">
        <v>37</v>
      </c>
      <c r="U23" s="47">
        <v>12</v>
      </c>
      <c r="V23" s="54">
        <v>-23.384787875147655</v>
      </c>
    </row>
    <row r="24" spans="1:22" ht="15" customHeight="1" x14ac:dyDescent="0.2">
      <c r="A24" s="7" t="s">
        <v>14</v>
      </c>
      <c r="B24" s="45">
        <f t="shared" si="23"/>
        <v>-7</v>
      </c>
      <c r="C24" s="45">
        <v>-9</v>
      </c>
      <c r="D24" s="45">
        <f t="shared" si="24"/>
        <v>-68</v>
      </c>
      <c r="E24" s="40">
        <f t="shared" si="25"/>
        <v>-7</v>
      </c>
      <c r="F24" s="45">
        <v>1</v>
      </c>
      <c r="G24" s="45">
        <v>37</v>
      </c>
      <c r="H24" s="45">
        <v>8</v>
      </c>
      <c r="I24" s="46">
        <v>91</v>
      </c>
      <c r="J24" s="73">
        <f t="shared" si="3"/>
        <v>-15.586871644704734</v>
      </c>
      <c r="K24" s="73">
        <v>2.2266959492435334</v>
      </c>
      <c r="L24" s="73">
        <v>17.813567593948267</v>
      </c>
      <c r="M24" s="40">
        <f t="shared" si="26"/>
        <v>0</v>
      </c>
      <c r="N24" s="45">
        <f t="shared" si="28"/>
        <v>7</v>
      </c>
      <c r="O24" s="45">
        <v>137</v>
      </c>
      <c r="P24" s="45">
        <v>2</v>
      </c>
      <c r="Q24" s="45">
        <v>5</v>
      </c>
      <c r="R24" s="45">
        <f t="shared" si="27"/>
        <v>7</v>
      </c>
      <c r="S24" s="45">
        <v>151</v>
      </c>
      <c r="T24" s="45">
        <v>2</v>
      </c>
      <c r="U24" s="45">
        <v>5</v>
      </c>
      <c r="V24" s="51">
        <v>0</v>
      </c>
    </row>
    <row r="25" spans="1:22" ht="15" customHeight="1" x14ac:dyDescent="0.2">
      <c r="A25" s="5" t="s">
        <v>13</v>
      </c>
      <c r="B25" s="40">
        <f t="shared" si="23"/>
        <v>-5</v>
      </c>
      <c r="C25" s="40">
        <v>1</v>
      </c>
      <c r="D25" s="40">
        <f t="shared" si="24"/>
        <v>-63</v>
      </c>
      <c r="E25" s="40">
        <f t="shared" si="25"/>
        <v>1</v>
      </c>
      <c r="F25" s="40">
        <v>2</v>
      </c>
      <c r="G25" s="40">
        <v>3</v>
      </c>
      <c r="H25" s="40">
        <v>1</v>
      </c>
      <c r="I25" s="40">
        <v>36</v>
      </c>
      <c r="J25" s="61">
        <f t="shared" si="3"/>
        <v>8.727881396461024</v>
      </c>
      <c r="K25" s="61">
        <v>17.455762792922048</v>
      </c>
      <c r="L25" s="61">
        <v>8.727881396461024</v>
      </c>
      <c r="M25" s="40">
        <f t="shared" si="26"/>
        <v>-6</v>
      </c>
      <c r="N25" s="40">
        <f t="shared" si="28"/>
        <v>0</v>
      </c>
      <c r="O25" s="40">
        <v>22</v>
      </c>
      <c r="P25" s="40">
        <v>0</v>
      </c>
      <c r="Q25" s="40">
        <v>0</v>
      </c>
      <c r="R25" s="40">
        <f t="shared" si="27"/>
        <v>6</v>
      </c>
      <c r="S25" s="41">
        <v>52</v>
      </c>
      <c r="T25" s="41">
        <v>3</v>
      </c>
      <c r="U25" s="41">
        <v>3</v>
      </c>
      <c r="V25" s="52">
        <v>-52.367288378766141</v>
      </c>
    </row>
    <row r="26" spans="1:22" ht="15" customHeight="1" x14ac:dyDescent="0.2">
      <c r="A26" s="3" t="s">
        <v>12</v>
      </c>
      <c r="B26" s="42">
        <f t="shared" si="23"/>
        <v>-11</v>
      </c>
      <c r="C26" s="42">
        <v>-13</v>
      </c>
      <c r="D26" s="42">
        <f t="shared" si="24"/>
        <v>-70</v>
      </c>
      <c r="E26" s="42">
        <f t="shared" si="25"/>
        <v>-6</v>
      </c>
      <c r="F26" s="42">
        <v>0</v>
      </c>
      <c r="G26" s="42">
        <v>11</v>
      </c>
      <c r="H26" s="42">
        <v>6</v>
      </c>
      <c r="I26" s="42">
        <v>63</v>
      </c>
      <c r="J26" s="62">
        <f t="shared" si="3"/>
        <v>-22.427035330261134</v>
      </c>
      <c r="K26" s="62">
        <v>0</v>
      </c>
      <c r="L26" s="62">
        <v>22.427035330261134</v>
      </c>
      <c r="M26" s="42">
        <f t="shared" si="26"/>
        <v>-5</v>
      </c>
      <c r="N26" s="42">
        <f t="shared" si="28"/>
        <v>6</v>
      </c>
      <c r="O26" s="42">
        <v>103</v>
      </c>
      <c r="P26" s="42">
        <v>5</v>
      </c>
      <c r="Q26" s="42">
        <v>1</v>
      </c>
      <c r="R26" s="42">
        <f t="shared" si="27"/>
        <v>11</v>
      </c>
      <c r="S26" s="42">
        <v>121</v>
      </c>
      <c r="T26" s="42">
        <v>9</v>
      </c>
      <c r="U26" s="42">
        <v>2</v>
      </c>
      <c r="V26" s="49">
        <v>-18.689196108550945</v>
      </c>
    </row>
    <row r="27" spans="1:22" ht="15" customHeight="1" x14ac:dyDescent="0.2">
      <c r="A27" s="1" t="s">
        <v>11</v>
      </c>
      <c r="B27" s="43">
        <f t="shared" si="23"/>
        <v>-9</v>
      </c>
      <c r="C27" s="43">
        <v>5</v>
      </c>
      <c r="D27" s="43">
        <f t="shared" si="24"/>
        <v>-121</v>
      </c>
      <c r="E27" s="43">
        <f t="shared" si="25"/>
        <v>-6</v>
      </c>
      <c r="F27" s="43">
        <v>4</v>
      </c>
      <c r="G27" s="43">
        <v>57</v>
      </c>
      <c r="H27" s="43">
        <v>10</v>
      </c>
      <c r="I27" s="43">
        <v>140</v>
      </c>
      <c r="J27" s="63">
        <f t="shared" si="3"/>
        <v>-9.0570719602977654</v>
      </c>
      <c r="K27" s="63">
        <v>6.0380479735318442</v>
      </c>
      <c r="L27" s="63">
        <v>15.09511993382961</v>
      </c>
      <c r="M27" s="43">
        <f t="shared" si="26"/>
        <v>-3</v>
      </c>
      <c r="N27" s="43">
        <f t="shared" si="28"/>
        <v>13</v>
      </c>
      <c r="O27" s="47">
        <v>175</v>
      </c>
      <c r="P27" s="47">
        <v>8</v>
      </c>
      <c r="Q27" s="47">
        <v>5</v>
      </c>
      <c r="R27" s="47">
        <f t="shared" si="27"/>
        <v>16</v>
      </c>
      <c r="S27" s="47">
        <v>213</v>
      </c>
      <c r="T27" s="47">
        <v>6</v>
      </c>
      <c r="U27" s="47">
        <v>10</v>
      </c>
      <c r="V27" s="54">
        <v>-4.5285359801488809</v>
      </c>
    </row>
    <row r="28" spans="1:22" ht="15" customHeight="1" x14ac:dyDescent="0.2">
      <c r="A28" s="5" t="s">
        <v>10</v>
      </c>
      <c r="B28" s="40">
        <f t="shared" si="23"/>
        <v>-10</v>
      </c>
      <c r="C28" s="40">
        <v>3</v>
      </c>
      <c r="D28" s="40">
        <f t="shared" si="24"/>
        <v>-88</v>
      </c>
      <c r="E28" s="40">
        <f t="shared" si="25"/>
        <v>-8</v>
      </c>
      <c r="F28" s="40">
        <v>1</v>
      </c>
      <c r="G28" s="40">
        <v>10</v>
      </c>
      <c r="H28" s="40">
        <v>9</v>
      </c>
      <c r="I28" s="40">
        <v>69</v>
      </c>
      <c r="J28" s="61">
        <f t="shared" si="3"/>
        <v>-32.358156028368796</v>
      </c>
      <c r="K28" s="61">
        <v>4.0447695035460987</v>
      </c>
      <c r="L28" s="61">
        <v>36.402925531914896</v>
      </c>
      <c r="M28" s="40">
        <f t="shared" si="26"/>
        <v>-2</v>
      </c>
      <c r="N28" s="40">
        <f t="shared" si="28"/>
        <v>1</v>
      </c>
      <c r="O28" s="40">
        <v>48</v>
      </c>
      <c r="P28" s="40">
        <v>1</v>
      </c>
      <c r="Q28" s="40">
        <v>0</v>
      </c>
      <c r="R28" s="40">
        <f t="shared" si="27"/>
        <v>3</v>
      </c>
      <c r="S28" s="40">
        <v>77</v>
      </c>
      <c r="T28" s="40">
        <v>2</v>
      </c>
      <c r="U28" s="40">
        <v>1</v>
      </c>
      <c r="V28" s="48">
        <v>-8.0895390070921991</v>
      </c>
    </row>
    <row r="29" spans="1:22" ht="15" customHeight="1" x14ac:dyDescent="0.2">
      <c r="A29" s="3" t="s">
        <v>9</v>
      </c>
      <c r="B29" s="42">
        <f t="shared" si="23"/>
        <v>-3</v>
      </c>
      <c r="C29" s="42">
        <v>-5</v>
      </c>
      <c r="D29" s="42">
        <f t="shared" si="24"/>
        <v>-27</v>
      </c>
      <c r="E29" s="42">
        <f t="shared" si="25"/>
        <v>-11</v>
      </c>
      <c r="F29" s="42">
        <v>4</v>
      </c>
      <c r="G29" s="42">
        <v>71</v>
      </c>
      <c r="H29" s="42">
        <v>15</v>
      </c>
      <c r="I29" s="42">
        <v>146</v>
      </c>
      <c r="J29" s="62">
        <f t="shared" si="3"/>
        <v>-16.10509426393903</v>
      </c>
      <c r="K29" s="62">
        <v>5.8563979141596469</v>
      </c>
      <c r="L29" s="62">
        <v>21.961492178098677</v>
      </c>
      <c r="M29" s="42">
        <f t="shared" si="26"/>
        <v>8</v>
      </c>
      <c r="N29" s="42">
        <f t="shared" si="28"/>
        <v>19</v>
      </c>
      <c r="O29" s="42">
        <v>281</v>
      </c>
      <c r="P29" s="42">
        <v>5</v>
      </c>
      <c r="Q29" s="42">
        <v>14</v>
      </c>
      <c r="R29" s="42">
        <f t="shared" si="27"/>
        <v>11</v>
      </c>
      <c r="S29" s="42">
        <v>233</v>
      </c>
      <c r="T29" s="42">
        <v>6</v>
      </c>
      <c r="U29" s="42">
        <v>5</v>
      </c>
      <c r="V29" s="49">
        <v>11.712795828319297</v>
      </c>
    </row>
    <row r="30" spans="1:22" ht="15" customHeight="1" x14ac:dyDescent="0.2">
      <c r="A30" s="3" t="s">
        <v>8</v>
      </c>
      <c r="B30" s="42">
        <f t="shared" si="23"/>
        <v>-34</v>
      </c>
      <c r="C30" s="42">
        <v>-15</v>
      </c>
      <c r="D30" s="42">
        <f t="shared" si="24"/>
        <v>-194</v>
      </c>
      <c r="E30" s="42">
        <f t="shared" si="25"/>
        <v>-14</v>
      </c>
      <c r="F30" s="42">
        <v>2</v>
      </c>
      <c r="G30" s="42">
        <v>36</v>
      </c>
      <c r="H30" s="42">
        <v>16</v>
      </c>
      <c r="I30" s="42">
        <v>151</v>
      </c>
      <c r="J30" s="62">
        <f t="shared" si="3"/>
        <v>-20.534458509142052</v>
      </c>
      <c r="K30" s="62">
        <v>2.9334940727345789</v>
      </c>
      <c r="L30" s="62">
        <v>23.467952581876631</v>
      </c>
      <c r="M30" s="42">
        <f t="shared" si="26"/>
        <v>-20</v>
      </c>
      <c r="N30" s="42">
        <f t="shared" si="28"/>
        <v>11</v>
      </c>
      <c r="O30" s="42">
        <v>221</v>
      </c>
      <c r="P30" s="42">
        <v>10</v>
      </c>
      <c r="Q30" s="42">
        <v>1</v>
      </c>
      <c r="R30" s="42">
        <f t="shared" si="27"/>
        <v>31</v>
      </c>
      <c r="S30" s="42">
        <v>300</v>
      </c>
      <c r="T30" s="42">
        <v>14</v>
      </c>
      <c r="U30" s="42">
        <v>17</v>
      </c>
      <c r="V30" s="49">
        <v>-29.334940727345799</v>
      </c>
    </row>
    <row r="31" spans="1:22" ht="15" customHeight="1" x14ac:dyDescent="0.2">
      <c r="A31" s="1" t="s">
        <v>7</v>
      </c>
      <c r="B31" s="43">
        <f t="shared" si="23"/>
        <v>-3</v>
      </c>
      <c r="C31" s="43">
        <v>16</v>
      </c>
      <c r="D31" s="43">
        <f t="shared" si="24"/>
        <v>-99</v>
      </c>
      <c r="E31" s="43">
        <f t="shared" si="25"/>
        <v>-5</v>
      </c>
      <c r="F31" s="43">
        <v>4</v>
      </c>
      <c r="G31" s="43">
        <v>49</v>
      </c>
      <c r="H31" s="43">
        <v>9</v>
      </c>
      <c r="I31" s="43">
        <v>109</v>
      </c>
      <c r="J31" s="63">
        <f t="shared" si="3"/>
        <v>-8.3299100826144503</v>
      </c>
      <c r="K31" s="63">
        <v>6.663928066091561</v>
      </c>
      <c r="L31" s="63">
        <v>14.993838148706011</v>
      </c>
      <c r="M31" s="43">
        <f t="shared" si="26"/>
        <v>2</v>
      </c>
      <c r="N31" s="43">
        <f t="shared" si="28"/>
        <v>12</v>
      </c>
      <c r="O31" s="43">
        <v>170</v>
      </c>
      <c r="P31" s="43">
        <v>5</v>
      </c>
      <c r="Q31" s="43">
        <v>7</v>
      </c>
      <c r="R31" s="43">
        <f t="shared" si="27"/>
        <v>10</v>
      </c>
      <c r="S31" s="43">
        <v>209</v>
      </c>
      <c r="T31" s="43">
        <v>1</v>
      </c>
      <c r="U31" s="43">
        <v>9</v>
      </c>
      <c r="V31" s="53">
        <v>3.3319640330457823</v>
      </c>
    </row>
    <row r="32" spans="1:22" ht="15" customHeight="1" x14ac:dyDescent="0.2">
      <c r="A32" s="5" t="s">
        <v>6</v>
      </c>
      <c r="B32" s="40">
        <f t="shared" si="23"/>
        <v>-3</v>
      </c>
      <c r="C32" s="40">
        <v>-7</v>
      </c>
      <c r="D32" s="40">
        <f t="shared" si="24"/>
        <v>8</v>
      </c>
      <c r="E32" s="40">
        <f t="shared" si="25"/>
        <v>-3</v>
      </c>
      <c r="F32" s="40">
        <v>1</v>
      </c>
      <c r="G32" s="40">
        <v>15</v>
      </c>
      <c r="H32" s="40">
        <v>4</v>
      </c>
      <c r="I32" s="40">
        <v>18</v>
      </c>
      <c r="J32" s="61">
        <f t="shared" si="3"/>
        <v>-19.281563655573162</v>
      </c>
      <c r="K32" s="61">
        <v>6.4271878851910538</v>
      </c>
      <c r="L32" s="61">
        <v>25.708751540764215</v>
      </c>
      <c r="M32" s="40">
        <f t="shared" si="26"/>
        <v>0</v>
      </c>
      <c r="N32" s="40">
        <f t="shared" si="28"/>
        <v>1</v>
      </c>
      <c r="O32" s="41">
        <v>90</v>
      </c>
      <c r="P32" s="41">
        <v>0</v>
      </c>
      <c r="Q32" s="41">
        <v>1</v>
      </c>
      <c r="R32" s="41">
        <f t="shared" si="27"/>
        <v>1</v>
      </c>
      <c r="S32" s="41">
        <v>79</v>
      </c>
      <c r="T32" s="41">
        <v>0</v>
      </c>
      <c r="U32" s="41">
        <v>1</v>
      </c>
      <c r="V32" s="52">
        <v>0</v>
      </c>
    </row>
    <row r="33" spans="1:22" ht="15" customHeight="1" x14ac:dyDescent="0.2">
      <c r="A33" s="3" t="s">
        <v>5</v>
      </c>
      <c r="B33" s="42">
        <f t="shared" si="23"/>
        <v>-9</v>
      </c>
      <c r="C33" s="42">
        <v>10</v>
      </c>
      <c r="D33" s="42">
        <f t="shared" si="24"/>
        <v>-188</v>
      </c>
      <c r="E33" s="42">
        <f>F33-H33</f>
        <v>-7</v>
      </c>
      <c r="F33" s="42">
        <v>3</v>
      </c>
      <c r="G33" s="42">
        <v>40</v>
      </c>
      <c r="H33" s="42">
        <v>10</v>
      </c>
      <c r="I33" s="42">
        <v>165</v>
      </c>
      <c r="J33" s="62">
        <f t="shared" si="3"/>
        <v>-11.087965976652342</v>
      </c>
      <c r="K33" s="62">
        <v>4.7519854185652912</v>
      </c>
      <c r="L33" s="62">
        <v>15.839951395217634</v>
      </c>
      <c r="M33" s="42">
        <f>N33-R33</f>
        <v>-2</v>
      </c>
      <c r="N33" s="42">
        <f t="shared" si="28"/>
        <v>11</v>
      </c>
      <c r="O33" s="42">
        <v>180</v>
      </c>
      <c r="P33" s="42">
        <v>3</v>
      </c>
      <c r="Q33" s="42">
        <v>8</v>
      </c>
      <c r="R33" s="42">
        <f t="shared" si="27"/>
        <v>13</v>
      </c>
      <c r="S33" s="42">
        <v>243</v>
      </c>
      <c r="T33" s="42">
        <v>6</v>
      </c>
      <c r="U33" s="42">
        <v>7</v>
      </c>
      <c r="V33" s="49">
        <v>-3.1679902790435364</v>
      </c>
    </row>
    <row r="34" spans="1:22" ht="15" customHeight="1" x14ac:dyDescent="0.2">
      <c r="A34" s="3" t="s">
        <v>4</v>
      </c>
      <c r="B34" s="42">
        <f t="shared" si="23"/>
        <v>-6</v>
      </c>
      <c r="C34" s="42">
        <v>-7</v>
      </c>
      <c r="D34" s="42">
        <f t="shared" si="24"/>
        <v>-82</v>
      </c>
      <c r="E34" s="42">
        <f t="shared" si="25"/>
        <v>-2</v>
      </c>
      <c r="F34" s="42">
        <v>1</v>
      </c>
      <c r="G34" s="42">
        <v>17</v>
      </c>
      <c r="H34" s="42">
        <v>3</v>
      </c>
      <c r="I34" s="42">
        <v>76</v>
      </c>
      <c r="J34" s="62">
        <f t="shared" si="3"/>
        <v>-4.6482012098057943</v>
      </c>
      <c r="K34" s="62">
        <v>2.3241006049028972</v>
      </c>
      <c r="L34" s="62">
        <v>6.9723018147086915</v>
      </c>
      <c r="M34" s="42">
        <f t="shared" si="26"/>
        <v>-4</v>
      </c>
      <c r="N34" s="42">
        <f t="shared" si="28"/>
        <v>7</v>
      </c>
      <c r="O34" s="42">
        <v>140</v>
      </c>
      <c r="P34" s="42">
        <v>0</v>
      </c>
      <c r="Q34" s="42">
        <v>7</v>
      </c>
      <c r="R34" s="42">
        <f t="shared" si="27"/>
        <v>11</v>
      </c>
      <c r="S34" s="42">
        <v>163</v>
      </c>
      <c r="T34" s="42">
        <v>7</v>
      </c>
      <c r="U34" s="42">
        <v>4</v>
      </c>
      <c r="V34" s="49">
        <v>-9.2964024196115815</v>
      </c>
    </row>
    <row r="35" spans="1:22" ht="15" customHeight="1" x14ac:dyDescent="0.2">
      <c r="A35" s="1" t="s">
        <v>3</v>
      </c>
      <c r="B35" s="43">
        <f t="shared" si="23"/>
        <v>-4</v>
      </c>
      <c r="C35" s="43">
        <v>3</v>
      </c>
      <c r="D35" s="43">
        <f t="shared" si="24"/>
        <v>-131</v>
      </c>
      <c r="E35" s="43">
        <f t="shared" si="25"/>
        <v>-1</v>
      </c>
      <c r="F35" s="43">
        <v>6</v>
      </c>
      <c r="G35" s="43">
        <v>24</v>
      </c>
      <c r="H35" s="43">
        <v>7</v>
      </c>
      <c r="I35" s="43">
        <v>101</v>
      </c>
      <c r="J35" s="63">
        <f t="shared" si="3"/>
        <v>-2.2352869128544306</v>
      </c>
      <c r="K35" s="63">
        <v>13.411721477126585</v>
      </c>
      <c r="L35" s="63">
        <v>15.647008389981016</v>
      </c>
      <c r="M35" s="43">
        <f t="shared" si="26"/>
        <v>-3</v>
      </c>
      <c r="N35" s="43">
        <f t="shared" si="28"/>
        <v>6</v>
      </c>
      <c r="O35" s="47">
        <v>107</v>
      </c>
      <c r="P35" s="47">
        <v>3</v>
      </c>
      <c r="Q35" s="47">
        <v>3</v>
      </c>
      <c r="R35" s="47">
        <f t="shared" si="27"/>
        <v>9</v>
      </c>
      <c r="S35" s="47">
        <v>161</v>
      </c>
      <c r="T35" s="47">
        <v>1</v>
      </c>
      <c r="U35" s="47">
        <v>8</v>
      </c>
      <c r="V35" s="54">
        <v>-6.7058607385632936</v>
      </c>
    </row>
    <row r="36" spans="1:22" ht="15" customHeight="1" x14ac:dyDescent="0.2">
      <c r="A36" s="5" t="s">
        <v>2</v>
      </c>
      <c r="B36" s="40">
        <f t="shared" si="23"/>
        <v>-4</v>
      </c>
      <c r="C36" s="40">
        <v>-1</v>
      </c>
      <c r="D36" s="40">
        <f t="shared" si="24"/>
        <v>-63</v>
      </c>
      <c r="E36" s="40">
        <f t="shared" si="25"/>
        <v>-1</v>
      </c>
      <c r="F36" s="40">
        <v>1</v>
      </c>
      <c r="G36" s="40">
        <v>10</v>
      </c>
      <c r="H36" s="40">
        <v>2</v>
      </c>
      <c r="I36" s="40">
        <v>54</v>
      </c>
      <c r="J36" s="61">
        <f t="shared" si="3"/>
        <v>-5.8409345495279243</v>
      </c>
      <c r="K36" s="61">
        <v>5.8409345495279243</v>
      </c>
      <c r="L36" s="61">
        <v>11.681869099055849</v>
      </c>
      <c r="M36" s="40">
        <f t="shared" si="26"/>
        <v>-3</v>
      </c>
      <c r="N36" s="40">
        <f t="shared" si="28"/>
        <v>1</v>
      </c>
      <c r="O36" s="40">
        <v>36</v>
      </c>
      <c r="P36" s="40">
        <v>1</v>
      </c>
      <c r="Q36" s="40">
        <v>0</v>
      </c>
      <c r="R36" s="40">
        <f t="shared" si="27"/>
        <v>4</v>
      </c>
      <c r="S36" s="40">
        <v>55</v>
      </c>
      <c r="T36" s="40">
        <v>2</v>
      </c>
      <c r="U36" s="40">
        <v>2</v>
      </c>
      <c r="V36" s="48">
        <v>-17.522803648583775</v>
      </c>
    </row>
    <row r="37" spans="1:22" ht="15" customHeight="1" x14ac:dyDescent="0.2">
      <c r="A37" s="3" t="s">
        <v>1</v>
      </c>
      <c r="B37" s="42">
        <f t="shared" si="23"/>
        <v>-4</v>
      </c>
      <c r="C37" s="42">
        <v>-1</v>
      </c>
      <c r="D37" s="42">
        <f t="shared" si="24"/>
        <v>-19</v>
      </c>
      <c r="E37" s="42">
        <f t="shared" si="25"/>
        <v>-4</v>
      </c>
      <c r="F37" s="42">
        <v>0</v>
      </c>
      <c r="G37" s="42">
        <v>6</v>
      </c>
      <c r="H37" s="42">
        <v>4</v>
      </c>
      <c r="I37" s="42">
        <v>32</v>
      </c>
      <c r="J37" s="62">
        <f t="shared" si="3"/>
        <v>-32.102022867194371</v>
      </c>
      <c r="K37" s="62">
        <v>0</v>
      </c>
      <c r="L37" s="62">
        <v>32.102022867194371</v>
      </c>
      <c r="M37" s="42">
        <f t="shared" si="26"/>
        <v>0</v>
      </c>
      <c r="N37" s="42">
        <f t="shared" si="28"/>
        <v>2</v>
      </c>
      <c r="O37" s="42">
        <v>59</v>
      </c>
      <c r="P37" s="42">
        <v>0</v>
      </c>
      <c r="Q37" s="42">
        <v>2</v>
      </c>
      <c r="R37" s="42">
        <f t="shared" si="27"/>
        <v>2</v>
      </c>
      <c r="S37" s="42">
        <v>52</v>
      </c>
      <c r="T37" s="42">
        <v>0</v>
      </c>
      <c r="U37" s="42">
        <v>2</v>
      </c>
      <c r="V37" s="49">
        <v>0</v>
      </c>
    </row>
    <row r="38" spans="1:22" ht="15" customHeight="1" x14ac:dyDescent="0.2">
      <c r="A38" s="1" t="s">
        <v>0</v>
      </c>
      <c r="B38" s="43">
        <f t="shared" si="23"/>
        <v>-6</v>
      </c>
      <c r="C38" s="43">
        <v>-3</v>
      </c>
      <c r="D38" s="43">
        <f t="shared" si="24"/>
        <v>-54</v>
      </c>
      <c r="E38" s="43">
        <f t="shared" si="25"/>
        <v>-1</v>
      </c>
      <c r="F38" s="43">
        <v>0</v>
      </c>
      <c r="G38" s="43">
        <v>6</v>
      </c>
      <c r="H38" s="43">
        <v>1</v>
      </c>
      <c r="I38" s="43">
        <v>41</v>
      </c>
      <c r="J38" s="63">
        <f t="shared" si="3"/>
        <v>-9.0660705414803768</v>
      </c>
      <c r="K38" s="63">
        <v>0</v>
      </c>
      <c r="L38" s="63">
        <v>9.0660705414803768</v>
      </c>
      <c r="M38" s="43">
        <f t="shared" si="26"/>
        <v>-5</v>
      </c>
      <c r="N38" s="43">
        <f t="shared" si="28"/>
        <v>0</v>
      </c>
      <c r="O38" s="43">
        <v>19</v>
      </c>
      <c r="P38" s="43">
        <v>0</v>
      </c>
      <c r="Q38" s="43">
        <v>0</v>
      </c>
      <c r="R38" s="43">
        <f t="shared" si="27"/>
        <v>5</v>
      </c>
      <c r="S38" s="43">
        <v>38</v>
      </c>
      <c r="T38" s="43">
        <v>0</v>
      </c>
      <c r="U38" s="43">
        <v>5</v>
      </c>
      <c r="V38" s="53">
        <v>-45.330352707401886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2022-10-13T06:23:26Z</dcterms:modified>
</cp:coreProperties>
</file>