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686" activeTab="0"/>
  </bookViews>
  <sheets>
    <sheet name="03-01" sheetId="1" r:id="rId1"/>
    <sheet name="03-02" sheetId="2" r:id="rId2"/>
    <sheet name="03-03" sheetId="3" r:id="rId3"/>
    <sheet name="03-04" sheetId="4" r:id="rId4"/>
    <sheet name="03-05" sheetId="5" r:id="rId5"/>
    <sheet name="03-06" sheetId="6" r:id="rId6"/>
  </sheets>
  <definedNames>
    <definedName name="_xlnm.Print_Area" localSheetId="0">'03-01'!$A$1:$G$11</definedName>
    <definedName name="_xlnm.Print_Area" localSheetId="1">'03-02'!$A$1:$H$12</definedName>
    <definedName name="_xlnm.Print_Area" localSheetId="2">'03-03'!$A$1:$H$12</definedName>
    <definedName name="_xlnm.Print_Area" localSheetId="3">'03-04'!$A$1:$I$18</definedName>
    <definedName name="_xlnm.Print_Area" localSheetId="5">'03-06'!$A$1:$AD$22</definedName>
  </definedNames>
  <calcPr fullCalcOnLoad="1"/>
</workbook>
</file>

<file path=xl/sharedStrings.xml><?xml version="1.0" encoding="utf-8"?>
<sst xmlns="http://schemas.openxmlformats.org/spreadsheetml/2006/main" count="234" uniqueCount="125">
  <si>
    <t>私　立</t>
  </si>
  <si>
    <t>村　立</t>
  </si>
  <si>
    <t>町　立</t>
  </si>
  <si>
    <t>市　立</t>
  </si>
  <si>
    <t>国　立</t>
  </si>
  <si>
    <t>総　数</t>
  </si>
  <si>
    <t>区　　分</t>
  </si>
  <si>
    <t>（単位：園）</t>
  </si>
  <si>
    <t>＜幼稚園＞</t>
  </si>
  <si>
    <t>～</t>
  </si>
  <si>
    <t>0人</t>
  </si>
  <si>
    <t>総　数</t>
  </si>
  <si>
    <t>区　　　分</t>
  </si>
  <si>
    <t>（単位：園）</t>
  </si>
  <si>
    <t>～</t>
  </si>
  <si>
    <t>区　　　分</t>
  </si>
  <si>
    <t>（単位：学級）</t>
  </si>
  <si>
    <t>＜幼稚園＞</t>
  </si>
  <si>
    <t xml:space="preserve">５歳児 </t>
  </si>
  <si>
    <t>５歳児</t>
  </si>
  <si>
    <t>４歳児</t>
  </si>
  <si>
    <t>の み</t>
  </si>
  <si>
    <t>４歳児と</t>
  </si>
  <si>
    <t>と</t>
  </si>
  <si>
    <t>３歳児と</t>
  </si>
  <si>
    <t>３歳児</t>
  </si>
  <si>
    <t>３歳児</t>
  </si>
  <si>
    <t>（単位：園、学級）</t>
  </si>
  <si>
    <t>　　　　　第３－２表　　在園者数別幼稚園数</t>
  </si>
  <si>
    <t>　総　　　数</t>
  </si>
  <si>
    <t>【 園　数 】</t>
  </si>
  <si>
    <t xml:space="preserve">      公  立 </t>
  </si>
  <si>
    <t xml:space="preserve">      国 　立 </t>
  </si>
  <si>
    <t>【 学級数 】</t>
  </si>
  <si>
    <t xml:space="preserve">      国　立 </t>
  </si>
  <si>
    <t xml:space="preserve">      私　立 </t>
  </si>
  <si>
    <t xml:space="preserve">   総     数 </t>
  </si>
  <si>
    <t>区　 分</t>
  </si>
  <si>
    <t xml:space="preserve">   総     数 </t>
  </si>
  <si>
    <t>総  数</t>
  </si>
  <si>
    <t>　　 　 第３－３表　　収容人員別学級数</t>
  </si>
  <si>
    <t xml:space="preserve">第３－４表　　編制方式別幼稚園数及び学級数   </t>
  </si>
  <si>
    <t>第３－５表　市町村別入園者数・在園者数及び修了者数　</t>
  </si>
  <si>
    <t>第３－５表　続き</t>
  </si>
  <si>
    <t>区　　分</t>
  </si>
  <si>
    <t>入　園　者　数（人）</t>
  </si>
  <si>
    <t>在　　　　　園　　　　　</t>
  </si>
  <si>
    <t>　　　者　　　　　数（人）</t>
  </si>
  <si>
    <t>修　了　者　数（人）</t>
  </si>
  <si>
    <t>就園率
（％）</t>
  </si>
  <si>
    <t>総　　　数</t>
  </si>
  <si>
    <t>３　　歳　　児</t>
  </si>
  <si>
    <t>４　　歳　　児</t>
  </si>
  <si>
    <t>５　　歳　　児</t>
  </si>
  <si>
    <t>男</t>
  </si>
  <si>
    <t>女</t>
  </si>
  <si>
    <t>国　　　立</t>
  </si>
  <si>
    <t>…</t>
  </si>
  <si>
    <t>国　 立</t>
  </si>
  <si>
    <t>公　　　立</t>
  </si>
  <si>
    <t>…</t>
  </si>
  <si>
    <t>公　 立</t>
  </si>
  <si>
    <t>私　　　立</t>
  </si>
  <si>
    <t>私　 立</t>
  </si>
  <si>
    <t>鳥　取　市</t>
  </si>
  <si>
    <t>米　子　市</t>
  </si>
  <si>
    <t>倉　吉　市</t>
  </si>
  <si>
    <t>境　港　市</t>
  </si>
  <si>
    <t>若　桜　町</t>
  </si>
  <si>
    <t>湯 梨 浜 町</t>
  </si>
  <si>
    <t>第３－６表　市町村別教職員数（ 本務者 ）  　</t>
  </si>
  <si>
    <t>第３－６表　続き  　</t>
  </si>
  <si>
    <t>（単位：人）</t>
  </si>
  <si>
    <t>教　員　数</t>
  </si>
  <si>
    <t xml:space="preserve">教育補助員
</t>
  </si>
  <si>
    <t>職員数</t>
  </si>
  <si>
    <t>区　分</t>
  </si>
  <si>
    <t>総　　数</t>
  </si>
  <si>
    <t>園　長</t>
  </si>
  <si>
    <t>副園長</t>
  </si>
  <si>
    <t>教　頭</t>
  </si>
  <si>
    <t>主幹教諭</t>
  </si>
  <si>
    <t>指導教諭</t>
  </si>
  <si>
    <t>教　諭</t>
  </si>
  <si>
    <t>助教諭</t>
  </si>
  <si>
    <t>養護教諭</t>
  </si>
  <si>
    <t>栄養教諭</t>
  </si>
  <si>
    <t>講　師</t>
  </si>
  <si>
    <t>総数</t>
  </si>
  <si>
    <t>男</t>
  </si>
  <si>
    <t>女</t>
  </si>
  <si>
    <t>国　　　立</t>
  </si>
  <si>
    <t>日　南　町</t>
  </si>
  <si>
    <t xml:space="preserve">  (注）在園者数「0人」の幼稚園とは、休園中の幼稚園である</t>
  </si>
  <si>
    <t>令和元年度</t>
  </si>
  <si>
    <t>令和元年度</t>
  </si>
  <si>
    <t>２年度</t>
  </si>
  <si>
    <t>３年度</t>
  </si>
  <si>
    <t>２年度</t>
  </si>
  <si>
    <t>３年度</t>
  </si>
  <si>
    <t>２年度</t>
  </si>
  <si>
    <t>３年度</t>
  </si>
  <si>
    <t>公　　　　　立</t>
  </si>
  <si>
    <t>第３－１表　　設置者別幼稚園数</t>
  </si>
  <si>
    <t>　250人</t>
  </si>
  <si>
    <t>　国　 　立</t>
  </si>
  <si>
    <t>　公   　立</t>
  </si>
  <si>
    <t>総　　 数</t>
  </si>
  <si>
    <t>　私　　 立</t>
  </si>
  <si>
    <t xml:space="preserve"> 国    立</t>
  </si>
  <si>
    <t xml:space="preserve"> 公　　立</t>
  </si>
  <si>
    <t xml:space="preserve"> 私　　立</t>
  </si>
  <si>
    <t>（注）収容人員0人の学級とは、受入れの学級はあるが対象者がいない</t>
  </si>
  <si>
    <t>15人</t>
  </si>
  <si>
    <t>20人</t>
  </si>
  <si>
    <t>25人</t>
  </si>
  <si>
    <t>30人</t>
  </si>
  <si>
    <t>35人</t>
  </si>
  <si>
    <t>　（注）就園率とは、小学校１学年及び義務教育学校１学年の児童数に対する幼稚園の修了者の割合である</t>
  </si>
  <si>
    <t>（注）学級数については、「０人学級」が１学級あり</t>
  </si>
  <si>
    <t>平成30年度</t>
  </si>
  <si>
    <t>平成30年度</t>
  </si>
  <si>
    <t>４年度</t>
  </si>
  <si>
    <t>４年度</t>
  </si>
  <si>
    <t>４年度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</si>
</sst>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\ ;_ * \-#,##0_ \ \ ;_ * &quot;-&quot;_ \ \ ;_ @_ \ \ "/>
    <numFmt numFmtId="177" formatCode="_ * #,##0.0_ ;_ * \-#,##0.0_ ;_ * &quot;-&quot;?_ ;_ @_ "/>
    <numFmt numFmtId="178" formatCode="_ * #,##0_ \ ;_ * \-#,##0_ \ ;_ * &quot;-&quot;_ \ ;_ @_ \ "/>
    <numFmt numFmtId="179" formatCode="0;\-0;&quot;－&quot;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明朝"/>
      <family val="1"/>
    </font>
    <font>
      <sz val="11"/>
      <name val="ＪＳＰ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ゴシック"/>
      <family val="3"/>
    </font>
    <font>
      <sz val="10.5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3"/>
      <name val="ＭＳ Ｐゴシック"/>
      <family val="3"/>
    </font>
    <font>
      <b/>
      <sz val="10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b/>
      <sz val="10.5"/>
      <name val="ＭＳ Ｐ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3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 shrinkToFit="1"/>
    </xf>
    <xf numFmtId="176" fontId="3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 shrinkToFi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3" xfId="0" applyNumberFormat="1" applyFont="1" applyBorder="1" applyAlignment="1">
      <alignment vertical="center" shrinkToFit="1"/>
    </xf>
    <xf numFmtId="176" fontId="3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 shrinkToFit="1"/>
    </xf>
    <xf numFmtId="0" fontId="15" fillId="0" borderId="11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18" fillId="0" borderId="21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12" fillId="0" borderId="14" xfId="0" applyNumberFormat="1" applyFont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1" fontId="3" fillId="0" borderId="14" xfId="51" applyNumberFormat="1" applyFont="1" applyBorder="1" applyAlignment="1">
      <alignment vertical="center"/>
    </xf>
    <xf numFmtId="41" fontId="3" fillId="0" borderId="0" xfId="51" applyNumberFormat="1" applyFont="1" applyBorder="1" applyAlignment="1">
      <alignment vertical="center"/>
    </xf>
    <xf numFmtId="41" fontId="3" fillId="0" borderId="13" xfId="51" applyNumberFormat="1" applyFont="1" applyBorder="1" applyAlignment="1">
      <alignment vertical="center"/>
    </xf>
    <xf numFmtId="41" fontId="3" fillId="0" borderId="14" xfId="51" applyNumberFormat="1" applyFont="1" applyFill="1" applyBorder="1" applyAlignment="1">
      <alignment vertical="center"/>
    </xf>
    <xf numFmtId="41" fontId="3" fillId="0" borderId="0" xfId="51" applyNumberFormat="1" applyFont="1" applyFill="1" applyBorder="1" applyAlignment="1">
      <alignment vertical="center"/>
    </xf>
    <xf numFmtId="41" fontId="3" fillId="0" borderId="13" xfId="51" applyNumberFormat="1" applyFont="1" applyFill="1" applyBorder="1" applyAlignment="1">
      <alignment vertical="center"/>
    </xf>
    <xf numFmtId="177" fontId="3" fillId="0" borderId="0" xfId="51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178" fontId="23" fillId="0" borderId="14" xfId="51" applyNumberFormat="1" applyFont="1" applyBorder="1" applyAlignment="1">
      <alignment vertical="center"/>
    </xf>
    <xf numFmtId="178" fontId="23" fillId="0" borderId="0" xfId="51" applyNumberFormat="1" applyFont="1" applyBorder="1" applyAlignment="1">
      <alignment vertical="center"/>
    </xf>
    <xf numFmtId="178" fontId="23" fillId="0" borderId="13" xfId="51" applyNumberFormat="1" applyFont="1" applyBorder="1" applyAlignment="1">
      <alignment vertical="center"/>
    </xf>
    <xf numFmtId="178" fontId="23" fillId="0" borderId="14" xfId="51" applyNumberFormat="1" applyFont="1" applyFill="1" applyBorder="1" applyAlignment="1">
      <alignment vertical="center"/>
    </xf>
    <xf numFmtId="178" fontId="23" fillId="0" borderId="0" xfId="51" applyNumberFormat="1" applyFont="1" applyFill="1" applyBorder="1" applyAlignment="1">
      <alignment vertical="center"/>
    </xf>
    <xf numFmtId="178" fontId="23" fillId="0" borderId="13" xfId="51" applyNumberFormat="1" applyFont="1" applyFill="1" applyBorder="1" applyAlignment="1">
      <alignment vertical="center"/>
    </xf>
    <xf numFmtId="178" fontId="23" fillId="0" borderId="0" xfId="51" applyNumberFormat="1" applyFont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>
      <alignment vertical="center" shrinkToFit="1"/>
    </xf>
    <xf numFmtId="41" fontId="3" fillId="0" borderId="13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Alignment="1">
      <alignment vertical="center" shrinkToFit="1"/>
    </xf>
    <xf numFmtId="178" fontId="3" fillId="0" borderId="0" xfId="5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3" fillId="0" borderId="0" xfId="51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vertical="center" shrinkToFit="1"/>
    </xf>
    <xf numFmtId="41" fontId="3" fillId="0" borderId="0" xfId="0" applyNumberFormat="1" applyFont="1" applyBorder="1" applyAlignment="1">
      <alignment vertical="center" shrinkToFit="1"/>
    </xf>
    <xf numFmtId="41" fontId="3" fillId="0" borderId="13" xfId="0" applyNumberFormat="1" applyFont="1" applyBorder="1" applyAlignment="1">
      <alignment vertical="center" shrinkToFit="1"/>
    </xf>
    <xf numFmtId="41" fontId="3" fillId="0" borderId="0" xfId="0" applyNumberFormat="1" applyFont="1" applyAlignment="1">
      <alignment vertical="center" shrinkToFit="1"/>
    </xf>
    <xf numFmtId="178" fontId="3" fillId="0" borderId="0" xfId="51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38" fontId="3" fillId="0" borderId="12" xfId="51" applyFont="1" applyBorder="1" applyAlignment="1">
      <alignment vertical="center"/>
    </xf>
    <xf numFmtId="38" fontId="3" fillId="0" borderId="11" xfId="51" applyFont="1" applyBorder="1" applyAlignment="1">
      <alignment vertical="center"/>
    </xf>
    <xf numFmtId="38" fontId="3" fillId="0" borderId="10" xfId="51" applyFont="1" applyBorder="1" applyAlignment="1">
      <alignment vertical="center"/>
    </xf>
    <xf numFmtId="38" fontId="3" fillId="0" borderId="0" xfId="51" applyFont="1" applyBorder="1" applyAlignment="1">
      <alignment vertical="center"/>
    </xf>
    <xf numFmtId="38" fontId="3" fillId="0" borderId="12" xfId="51" applyFont="1" applyFill="1" applyBorder="1" applyAlignment="1">
      <alignment vertical="center"/>
    </xf>
    <xf numFmtId="38" fontId="3" fillId="0" borderId="11" xfId="51" applyFont="1" applyFill="1" applyBorder="1" applyAlignment="1">
      <alignment vertical="center"/>
    </xf>
    <xf numFmtId="38" fontId="3" fillId="0" borderId="10" xfId="51" applyFont="1" applyFill="1" applyBorder="1" applyAlignment="1">
      <alignment vertical="center"/>
    </xf>
    <xf numFmtId="38" fontId="3" fillId="0" borderId="11" xfId="5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 shrinkToFit="1"/>
    </xf>
    <xf numFmtId="41" fontId="3" fillId="0" borderId="11" xfId="0" applyNumberFormat="1" applyFont="1" applyBorder="1" applyAlignment="1">
      <alignment vertical="center" shrinkToFit="1"/>
    </xf>
    <xf numFmtId="41" fontId="3" fillId="0" borderId="11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/>
    </xf>
    <xf numFmtId="176" fontId="3" fillId="0" borderId="18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 shrinkToFit="1"/>
    </xf>
    <xf numFmtId="0" fontId="17" fillId="0" borderId="14" xfId="0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176" fontId="4" fillId="0" borderId="18" xfId="0" applyNumberFormat="1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1" fontId="4" fillId="0" borderId="14" xfId="51" applyNumberFormat="1" applyFont="1" applyBorder="1" applyAlignment="1">
      <alignment vertical="center"/>
    </xf>
    <xf numFmtId="41" fontId="4" fillId="0" borderId="0" xfId="51" applyNumberFormat="1" applyFont="1" applyBorder="1" applyAlignment="1">
      <alignment vertical="center"/>
    </xf>
    <xf numFmtId="41" fontId="4" fillId="0" borderId="13" xfId="51" applyNumberFormat="1" applyFont="1" applyBorder="1" applyAlignment="1">
      <alignment vertical="center"/>
    </xf>
    <xf numFmtId="177" fontId="4" fillId="0" borderId="0" xfId="51" applyNumberFormat="1" applyFont="1" applyBorder="1" applyAlignment="1">
      <alignment horizontal="right" vertical="center"/>
    </xf>
    <xf numFmtId="41" fontId="3" fillId="0" borderId="0" xfId="62" applyNumberFormat="1" applyFont="1" applyFill="1" applyBorder="1" applyAlignment="1">
      <alignment horizontal="right" vertical="center"/>
      <protection/>
    </xf>
    <xf numFmtId="41" fontId="3" fillId="0" borderId="13" xfId="62" applyNumberFormat="1" applyFont="1" applyFill="1" applyBorder="1" applyAlignment="1">
      <alignment vertical="center"/>
      <protection/>
    </xf>
    <xf numFmtId="41" fontId="3" fillId="0" borderId="13" xfId="62" applyNumberFormat="1" applyFont="1" applyFill="1" applyBorder="1" applyAlignment="1">
      <alignment horizontal="right" vertical="center"/>
      <protection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"/>
  <sheetViews>
    <sheetView showGridLines="0" tabSelected="1" zoomScaleSheetLayoutView="100" zoomScalePageLayoutView="0" workbookViewId="0" topLeftCell="A1">
      <selection activeCell="B19" sqref="B19"/>
    </sheetView>
  </sheetViews>
  <sheetFormatPr defaultColWidth="9.00390625" defaultRowHeight="13.5"/>
  <cols>
    <col min="1" max="1" width="12.50390625" style="1" customWidth="1"/>
    <col min="2" max="7" width="11.25390625" style="1" customWidth="1"/>
    <col min="8" max="16384" width="9.00390625" style="1" customWidth="1"/>
  </cols>
  <sheetData>
    <row r="1" spans="1:7" s="20" customFormat="1" ht="15" customHeight="1">
      <c r="A1" s="164" t="s">
        <v>103</v>
      </c>
      <c r="B1" s="164"/>
      <c r="C1" s="164"/>
      <c r="D1" s="164"/>
      <c r="E1" s="164"/>
      <c r="F1" s="164"/>
      <c r="G1" s="164"/>
    </row>
    <row r="2" spans="1:7" s="18" customFormat="1" ht="12.75">
      <c r="A2" s="60" t="s">
        <v>8</v>
      </c>
      <c r="F2" s="142"/>
      <c r="G2" s="19" t="s">
        <v>7</v>
      </c>
    </row>
    <row r="3" spans="1:8" s="15" customFormat="1" ht="15.75" customHeight="1">
      <c r="A3" s="169" t="s">
        <v>6</v>
      </c>
      <c r="B3" s="165" t="s">
        <v>5</v>
      </c>
      <c r="C3" s="167" t="s">
        <v>4</v>
      </c>
      <c r="D3" s="168" t="s">
        <v>102</v>
      </c>
      <c r="E3" s="168"/>
      <c r="F3" s="168"/>
      <c r="G3" s="167" t="s">
        <v>0</v>
      </c>
      <c r="H3" s="16"/>
    </row>
    <row r="4" spans="1:8" s="15" customFormat="1" ht="15.75" customHeight="1">
      <c r="A4" s="170"/>
      <c r="B4" s="166"/>
      <c r="C4" s="167"/>
      <c r="D4" s="72" t="s">
        <v>3</v>
      </c>
      <c r="E4" s="17" t="s">
        <v>2</v>
      </c>
      <c r="F4" s="73" t="s">
        <v>1</v>
      </c>
      <c r="G4" s="167"/>
      <c r="H4" s="16"/>
    </row>
    <row r="5" spans="1:8" s="2" customFormat="1" ht="4.5" customHeight="1">
      <c r="A5" s="14"/>
      <c r="B5" s="140"/>
      <c r="C5" s="137"/>
      <c r="D5" s="13"/>
      <c r="E5" s="13"/>
      <c r="F5" s="13"/>
      <c r="G5" s="137"/>
      <c r="H5" s="12"/>
    </row>
    <row r="6" spans="1:7" s="2" customFormat="1" ht="15.75" customHeight="1">
      <c r="A6" s="50" t="s">
        <v>120</v>
      </c>
      <c r="B6" s="9">
        <v>20</v>
      </c>
      <c r="C6" s="145">
        <v>1</v>
      </c>
      <c r="D6" s="8">
        <v>3</v>
      </c>
      <c r="E6" s="8">
        <v>0</v>
      </c>
      <c r="F6" s="8">
        <v>0</v>
      </c>
      <c r="G6" s="144">
        <v>16</v>
      </c>
    </row>
    <row r="7" spans="1:7" s="2" customFormat="1" ht="15.75" customHeight="1">
      <c r="A7" s="50" t="s">
        <v>94</v>
      </c>
      <c r="B7" s="9">
        <v>20</v>
      </c>
      <c r="C7" s="145">
        <v>1</v>
      </c>
      <c r="D7" s="8">
        <v>3</v>
      </c>
      <c r="E7" s="8">
        <v>0</v>
      </c>
      <c r="F7" s="8">
        <v>0</v>
      </c>
      <c r="G7" s="144">
        <v>16</v>
      </c>
    </row>
    <row r="8" spans="1:7" s="2" customFormat="1" ht="15.75" customHeight="1">
      <c r="A8" s="50" t="s">
        <v>96</v>
      </c>
      <c r="B8" s="9">
        <v>20</v>
      </c>
      <c r="C8" s="145">
        <v>1</v>
      </c>
      <c r="D8" s="8">
        <v>3</v>
      </c>
      <c r="E8" s="8">
        <v>0</v>
      </c>
      <c r="F8" s="8">
        <v>0</v>
      </c>
      <c r="G8" s="144">
        <v>16</v>
      </c>
    </row>
    <row r="9" spans="1:7" s="2" customFormat="1" ht="15.75" customHeight="1">
      <c r="A9" s="50" t="s">
        <v>97</v>
      </c>
      <c r="B9" s="9">
        <v>20</v>
      </c>
      <c r="C9" s="145">
        <v>1</v>
      </c>
      <c r="D9" s="8">
        <v>3</v>
      </c>
      <c r="E9" s="8">
        <v>0</v>
      </c>
      <c r="F9" s="8">
        <v>0</v>
      </c>
      <c r="G9" s="144">
        <v>16</v>
      </c>
    </row>
    <row r="10" spans="1:7" s="2" customFormat="1" ht="15.75" customHeight="1">
      <c r="A10" s="146" t="s">
        <v>124</v>
      </c>
      <c r="B10" s="7">
        <v>19</v>
      </c>
      <c r="C10" s="151">
        <v>1</v>
      </c>
      <c r="D10" s="152">
        <v>3</v>
      </c>
      <c r="E10" s="152">
        <v>0</v>
      </c>
      <c r="F10" s="152">
        <v>0</v>
      </c>
      <c r="G10" s="153">
        <v>15</v>
      </c>
    </row>
    <row r="11" spans="1:7" s="2" customFormat="1" ht="3.75" customHeight="1">
      <c r="A11" s="5"/>
      <c r="B11" s="5"/>
      <c r="C11" s="24"/>
      <c r="D11" s="4"/>
      <c r="E11" s="4"/>
      <c r="F11" s="4"/>
      <c r="G11" s="24"/>
    </row>
  </sheetData>
  <sheetProtection/>
  <mergeCells count="6">
    <mergeCell ref="A1:G1"/>
    <mergeCell ref="B3:B4"/>
    <mergeCell ref="C3:C4"/>
    <mergeCell ref="G3:G4"/>
    <mergeCell ref="D3:F3"/>
    <mergeCell ref="A3:A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"/>
  <sheetViews>
    <sheetView showGridLines="0" zoomScaleSheetLayoutView="100" zoomScalePageLayoutView="0" workbookViewId="0" topLeftCell="A1">
      <selection activeCell="B22" sqref="B22"/>
    </sheetView>
  </sheetViews>
  <sheetFormatPr defaultColWidth="9.00390625" defaultRowHeight="13.5"/>
  <cols>
    <col min="1" max="1" width="13.50390625" style="1" customWidth="1"/>
    <col min="2" max="8" width="9.125" style="1" customWidth="1"/>
    <col min="9" max="16384" width="9.00390625" style="1" customWidth="1"/>
  </cols>
  <sheetData>
    <row r="1" spans="1:8" s="35" customFormat="1" ht="16.5" customHeight="1">
      <c r="A1" s="171" t="s">
        <v>28</v>
      </c>
      <c r="B1" s="171"/>
      <c r="C1" s="171"/>
      <c r="D1" s="171"/>
      <c r="E1" s="171"/>
      <c r="F1" s="171"/>
      <c r="G1" s="171"/>
      <c r="H1" s="171"/>
    </row>
    <row r="2" spans="1:8" s="21" customFormat="1" ht="12.75" customHeight="1">
      <c r="A2" s="61" t="s">
        <v>8</v>
      </c>
      <c r="G2" s="174" t="s">
        <v>13</v>
      </c>
      <c r="H2" s="174"/>
    </row>
    <row r="3" spans="1:8" s="15" customFormat="1" ht="14.25" customHeight="1">
      <c r="A3" s="169" t="s">
        <v>12</v>
      </c>
      <c r="B3" s="165" t="s">
        <v>11</v>
      </c>
      <c r="C3" s="169" t="s">
        <v>10</v>
      </c>
      <c r="D3" s="34">
        <v>1</v>
      </c>
      <c r="E3" s="34">
        <v>51</v>
      </c>
      <c r="F3" s="34">
        <v>101</v>
      </c>
      <c r="G3" s="34">
        <v>151</v>
      </c>
      <c r="H3" s="34">
        <v>201</v>
      </c>
    </row>
    <row r="4" spans="1:8" s="15" customFormat="1" ht="14.25" customHeight="1">
      <c r="A4" s="172"/>
      <c r="B4" s="173"/>
      <c r="C4" s="172"/>
      <c r="D4" s="33" t="s">
        <v>9</v>
      </c>
      <c r="E4" s="33" t="s">
        <v>9</v>
      </c>
      <c r="F4" s="33" t="s">
        <v>9</v>
      </c>
      <c r="G4" s="33" t="s">
        <v>9</v>
      </c>
      <c r="H4" s="33" t="s">
        <v>9</v>
      </c>
    </row>
    <row r="5" spans="1:8" s="15" customFormat="1" ht="14.25" customHeight="1">
      <c r="A5" s="170"/>
      <c r="B5" s="166"/>
      <c r="C5" s="170"/>
      <c r="D5" s="32">
        <v>50</v>
      </c>
      <c r="E5" s="32">
        <v>100</v>
      </c>
      <c r="F5" s="32">
        <v>150</v>
      </c>
      <c r="G5" s="32">
        <v>200</v>
      </c>
      <c r="H5" s="32" t="s">
        <v>104</v>
      </c>
    </row>
    <row r="6" spans="1:8" s="2" customFormat="1" ht="4.5" customHeight="1">
      <c r="A6" s="31"/>
      <c r="B6" s="30"/>
      <c r="C6" s="31"/>
      <c r="D6" s="12"/>
      <c r="E6" s="12"/>
      <c r="F6" s="12"/>
      <c r="G6" s="12"/>
      <c r="H6" s="29"/>
    </row>
    <row r="7" spans="1:8" s="27" customFormat="1" ht="15" customHeight="1">
      <c r="A7" s="147" t="s">
        <v>107</v>
      </c>
      <c r="B7" s="52">
        <f>SUM(C7:H7)</f>
        <v>19</v>
      </c>
      <c r="C7" s="52">
        <f aca="true" t="shared" si="0" ref="C7:H7">SUM(C8:C10)</f>
        <v>0</v>
      </c>
      <c r="D7" s="28">
        <f t="shared" si="0"/>
        <v>4</v>
      </c>
      <c r="E7" s="28">
        <f t="shared" si="0"/>
        <v>8</v>
      </c>
      <c r="F7" s="28">
        <f>SUM(F8:F10)</f>
        <v>4</v>
      </c>
      <c r="G7" s="28">
        <f t="shared" si="0"/>
        <v>3</v>
      </c>
      <c r="H7" s="47">
        <f t="shared" si="0"/>
        <v>0</v>
      </c>
    </row>
    <row r="8" spans="1:8" s="2" customFormat="1" ht="15" customHeight="1">
      <c r="A8" s="26" t="s">
        <v>105</v>
      </c>
      <c r="B8" s="53">
        <f>SUM(C8:H8)</f>
        <v>1</v>
      </c>
      <c r="C8" s="53">
        <v>0</v>
      </c>
      <c r="D8" s="25">
        <v>1</v>
      </c>
      <c r="E8" s="25">
        <v>0</v>
      </c>
      <c r="F8" s="25">
        <v>0</v>
      </c>
      <c r="G8" s="25">
        <v>0</v>
      </c>
      <c r="H8" s="37">
        <v>0</v>
      </c>
    </row>
    <row r="9" spans="1:8" s="2" customFormat="1" ht="15" customHeight="1">
      <c r="A9" s="26" t="s">
        <v>106</v>
      </c>
      <c r="B9" s="53">
        <f>SUM(C9:H9)</f>
        <v>3</v>
      </c>
      <c r="C9" s="53">
        <v>0</v>
      </c>
      <c r="D9" s="25">
        <v>2</v>
      </c>
      <c r="E9" s="25">
        <v>1</v>
      </c>
      <c r="F9" s="25">
        <v>0</v>
      </c>
      <c r="G9" s="25">
        <v>0</v>
      </c>
      <c r="H9" s="37">
        <v>0</v>
      </c>
    </row>
    <row r="10" spans="1:8" s="2" customFormat="1" ht="15" customHeight="1">
      <c r="A10" s="26" t="s">
        <v>108</v>
      </c>
      <c r="B10" s="53">
        <f>SUM(C10:H10)</f>
        <v>15</v>
      </c>
      <c r="C10" s="53">
        <v>0</v>
      </c>
      <c r="D10" s="25">
        <v>1</v>
      </c>
      <c r="E10" s="25">
        <v>7</v>
      </c>
      <c r="F10" s="25">
        <v>4</v>
      </c>
      <c r="G10" s="25">
        <v>3</v>
      </c>
      <c r="H10" s="37">
        <v>0</v>
      </c>
    </row>
    <row r="11" spans="1:8" s="2" customFormat="1" ht="4.5" customHeight="1">
      <c r="A11" s="24"/>
      <c r="B11" s="5"/>
      <c r="C11" s="148"/>
      <c r="D11" s="23"/>
      <c r="E11" s="4"/>
      <c r="F11" s="4"/>
      <c r="G11" s="4"/>
      <c r="H11" s="3"/>
    </row>
    <row r="12" spans="1:8" s="21" customFormat="1" ht="12.75">
      <c r="A12" s="139" t="s">
        <v>93</v>
      </c>
      <c r="H12" s="22"/>
    </row>
  </sheetData>
  <sheetProtection/>
  <mergeCells count="5">
    <mergeCell ref="A1:H1"/>
    <mergeCell ref="A3:A5"/>
    <mergeCell ref="C3:C5"/>
    <mergeCell ref="B3:B5"/>
    <mergeCell ref="G2:H2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"/>
  <sheetViews>
    <sheetView showGridLines="0" zoomScaleSheetLayoutView="100" zoomScalePageLayoutView="0" workbookViewId="0" topLeftCell="A1">
      <selection activeCell="C24" sqref="C24"/>
    </sheetView>
  </sheetViews>
  <sheetFormatPr defaultColWidth="9.00390625" defaultRowHeight="13.5"/>
  <cols>
    <col min="1" max="1" width="13.75390625" style="1" customWidth="1"/>
    <col min="2" max="2" width="10.00390625" style="1" customWidth="1"/>
    <col min="3" max="8" width="8.625" style="1" customWidth="1"/>
    <col min="9" max="9" width="10.625" style="1" customWidth="1"/>
    <col min="10" max="16384" width="9.00390625" style="1" customWidth="1"/>
  </cols>
  <sheetData>
    <row r="1" spans="2:8" s="20" customFormat="1" ht="16.5" customHeight="1">
      <c r="B1" s="175" t="s">
        <v>40</v>
      </c>
      <c r="C1" s="175"/>
      <c r="D1" s="175"/>
      <c r="E1" s="175"/>
      <c r="F1" s="175"/>
      <c r="G1" s="175"/>
      <c r="H1" s="175"/>
    </row>
    <row r="2" spans="1:9" s="21" customFormat="1" ht="14.25" customHeight="1">
      <c r="A2" s="60" t="s">
        <v>17</v>
      </c>
      <c r="H2" s="19" t="s">
        <v>16</v>
      </c>
      <c r="I2" s="45"/>
    </row>
    <row r="3" spans="1:10" s="15" customFormat="1" ht="14.25" customHeight="1">
      <c r="A3" s="169" t="s">
        <v>15</v>
      </c>
      <c r="B3" s="165" t="s">
        <v>11</v>
      </c>
      <c r="C3" s="149"/>
      <c r="D3" s="34">
        <v>1</v>
      </c>
      <c r="E3" s="34">
        <v>16</v>
      </c>
      <c r="F3" s="34">
        <v>21</v>
      </c>
      <c r="G3" s="34">
        <v>26</v>
      </c>
      <c r="H3" s="143">
        <v>31</v>
      </c>
      <c r="I3" s="44"/>
      <c r="J3" s="16"/>
    </row>
    <row r="4" spans="1:10" s="15" customFormat="1" ht="14.25" customHeight="1">
      <c r="A4" s="172"/>
      <c r="B4" s="173"/>
      <c r="C4" s="10" t="s">
        <v>10</v>
      </c>
      <c r="D4" s="33" t="s">
        <v>14</v>
      </c>
      <c r="E4" s="33" t="s">
        <v>14</v>
      </c>
      <c r="F4" s="33" t="s">
        <v>14</v>
      </c>
      <c r="G4" s="33" t="s">
        <v>14</v>
      </c>
      <c r="H4" s="33" t="s">
        <v>14</v>
      </c>
      <c r="I4" s="43"/>
      <c r="J4" s="16"/>
    </row>
    <row r="5" spans="1:10" s="15" customFormat="1" ht="14.25" customHeight="1">
      <c r="A5" s="170"/>
      <c r="B5" s="166"/>
      <c r="C5" s="150"/>
      <c r="D5" s="32" t="s">
        <v>113</v>
      </c>
      <c r="E5" s="32" t="s">
        <v>114</v>
      </c>
      <c r="F5" s="32" t="s">
        <v>115</v>
      </c>
      <c r="G5" s="32" t="s">
        <v>116</v>
      </c>
      <c r="H5" s="32" t="s">
        <v>117</v>
      </c>
      <c r="I5" s="42"/>
      <c r="J5" s="16"/>
    </row>
    <row r="6" spans="1:10" s="2" customFormat="1" ht="4.5" customHeight="1">
      <c r="A6" s="31"/>
      <c r="B6" s="30"/>
      <c r="C6" s="30"/>
      <c r="D6" s="12"/>
      <c r="E6" s="12"/>
      <c r="F6" s="12"/>
      <c r="G6" s="12"/>
      <c r="H6" s="41"/>
      <c r="J6" s="12"/>
    </row>
    <row r="7" spans="1:10" s="27" customFormat="1" ht="15" customHeight="1">
      <c r="A7" s="51" t="s">
        <v>29</v>
      </c>
      <c r="B7" s="7">
        <f aca="true" t="shared" si="0" ref="B7:H7">SUM(B8:B10)</f>
        <v>98</v>
      </c>
      <c r="C7" s="7">
        <f t="shared" si="0"/>
        <v>0</v>
      </c>
      <c r="D7" s="40">
        <f t="shared" si="0"/>
        <v>26</v>
      </c>
      <c r="E7" s="40">
        <f t="shared" si="0"/>
        <v>34</v>
      </c>
      <c r="F7" s="40">
        <f t="shared" si="0"/>
        <v>21</v>
      </c>
      <c r="G7" s="40">
        <f t="shared" si="0"/>
        <v>17</v>
      </c>
      <c r="H7" s="6">
        <f t="shared" si="0"/>
        <v>0</v>
      </c>
      <c r="I7" s="40"/>
      <c r="J7" s="39"/>
    </row>
    <row r="8" spans="1:9" s="2" customFormat="1" ht="15" customHeight="1">
      <c r="A8" s="10" t="s">
        <v>109</v>
      </c>
      <c r="B8" s="9">
        <f>SUM(C8:H8)</f>
        <v>3</v>
      </c>
      <c r="C8" s="9">
        <v>0</v>
      </c>
      <c r="D8" s="25">
        <v>3</v>
      </c>
      <c r="E8" s="8">
        <v>0</v>
      </c>
      <c r="F8" s="8">
        <v>0</v>
      </c>
      <c r="G8" s="8">
        <v>0</v>
      </c>
      <c r="H8" s="37">
        <v>0</v>
      </c>
      <c r="I8" s="38"/>
    </row>
    <row r="9" spans="1:9" s="2" customFormat="1" ht="15" customHeight="1">
      <c r="A9" s="10" t="s">
        <v>110</v>
      </c>
      <c r="B9" s="9">
        <f>SUM(C9:H9)</f>
        <v>6</v>
      </c>
      <c r="C9" s="9">
        <v>0</v>
      </c>
      <c r="D9" s="25">
        <v>0</v>
      </c>
      <c r="E9" s="8">
        <v>2</v>
      </c>
      <c r="F9" s="8">
        <v>3</v>
      </c>
      <c r="G9" s="8">
        <v>1</v>
      </c>
      <c r="H9" s="37">
        <v>0</v>
      </c>
      <c r="I9" s="38"/>
    </row>
    <row r="10" spans="1:9" s="2" customFormat="1" ht="15" customHeight="1">
      <c r="A10" s="10" t="s">
        <v>111</v>
      </c>
      <c r="B10" s="9">
        <f>SUM(C10:H10)</f>
        <v>89</v>
      </c>
      <c r="C10" s="9">
        <v>0</v>
      </c>
      <c r="D10" s="25">
        <v>23</v>
      </c>
      <c r="E10" s="8">
        <v>32</v>
      </c>
      <c r="F10" s="8">
        <v>18</v>
      </c>
      <c r="G10" s="8">
        <v>16</v>
      </c>
      <c r="H10" s="37">
        <v>0</v>
      </c>
      <c r="I10" s="11"/>
    </row>
    <row r="11" spans="1:9" s="2" customFormat="1" ht="4.5" customHeight="1">
      <c r="A11" s="5"/>
      <c r="B11" s="5"/>
      <c r="C11" s="5"/>
      <c r="D11" s="23"/>
      <c r="E11" s="4"/>
      <c r="F11" s="4"/>
      <c r="G11" s="4"/>
      <c r="H11" s="36"/>
      <c r="I11" s="12"/>
    </row>
    <row r="12" s="21" customFormat="1" ht="12.75">
      <c r="A12" s="163" t="s">
        <v>112</v>
      </c>
    </row>
  </sheetData>
  <sheetProtection/>
  <mergeCells count="3">
    <mergeCell ref="B1:H1"/>
    <mergeCell ref="A3:A5"/>
    <mergeCell ref="B3:B5"/>
  </mergeCells>
  <printOptions/>
  <pageMargins left="0.55" right="0.4724409448818898" top="0.984251968503937" bottom="0.984251968503937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showGridLines="0" zoomScaleSheetLayoutView="100" zoomScalePageLayoutView="0" workbookViewId="0" topLeftCell="A1">
      <selection activeCell="F27" sqref="F27"/>
    </sheetView>
  </sheetViews>
  <sheetFormatPr defaultColWidth="9.00390625" defaultRowHeight="13.5"/>
  <cols>
    <col min="1" max="1" width="13.375" style="1" customWidth="1"/>
    <col min="2" max="2" width="7.625" style="1" bestFit="1" customWidth="1"/>
    <col min="3" max="8" width="6.75390625" style="1" bestFit="1" customWidth="1"/>
    <col min="9" max="9" width="9.50390625" style="1" customWidth="1"/>
    <col min="10" max="16384" width="9.00390625" style="1" customWidth="1"/>
  </cols>
  <sheetData>
    <row r="1" spans="2:9" s="49" customFormat="1" ht="16.5" customHeight="1">
      <c r="B1" s="164" t="s">
        <v>41</v>
      </c>
      <c r="C1" s="164"/>
      <c r="D1" s="164"/>
      <c r="E1" s="164"/>
      <c r="F1" s="164"/>
      <c r="G1" s="164"/>
      <c r="H1" s="164"/>
      <c r="I1" s="164"/>
    </row>
    <row r="2" spans="1:9" s="2" customFormat="1" ht="14.25" customHeight="1">
      <c r="A2" s="60" t="s">
        <v>8</v>
      </c>
      <c r="G2" s="23"/>
      <c r="H2" s="23"/>
      <c r="I2" s="48" t="s">
        <v>27</v>
      </c>
    </row>
    <row r="3" spans="1:10" s="15" customFormat="1" ht="15" customHeight="1">
      <c r="A3" s="176" t="s">
        <v>37</v>
      </c>
      <c r="B3" s="179" t="s">
        <v>39</v>
      </c>
      <c r="C3" s="54" t="s">
        <v>26</v>
      </c>
      <c r="D3" s="54" t="s">
        <v>20</v>
      </c>
      <c r="E3" s="54" t="s">
        <v>19</v>
      </c>
      <c r="F3" s="54" t="s">
        <v>26</v>
      </c>
      <c r="G3" s="54" t="s">
        <v>25</v>
      </c>
      <c r="H3" s="54" t="s">
        <v>20</v>
      </c>
      <c r="I3" s="54" t="s">
        <v>24</v>
      </c>
      <c r="J3" s="16"/>
    </row>
    <row r="4" spans="1:10" s="15" customFormat="1" ht="15" customHeight="1">
      <c r="A4" s="177"/>
      <c r="B4" s="180"/>
      <c r="C4" s="55"/>
      <c r="D4" s="55"/>
      <c r="E4" s="55"/>
      <c r="F4" s="55" t="s">
        <v>23</v>
      </c>
      <c r="G4" s="55" t="s">
        <v>23</v>
      </c>
      <c r="H4" s="55" t="s">
        <v>23</v>
      </c>
      <c r="I4" s="55" t="s">
        <v>22</v>
      </c>
      <c r="J4" s="16"/>
    </row>
    <row r="5" spans="1:10" s="15" customFormat="1" ht="15" customHeight="1">
      <c r="A5" s="178"/>
      <c r="B5" s="181"/>
      <c r="C5" s="56" t="s">
        <v>21</v>
      </c>
      <c r="D5" s="56" t="s">
        <v>21</v>
      </c>
      <c r="E5" s="56" t="s">
        <v>21</v>
      </c>
      <c r="F5" s="56" t="s">
        <v>20</v>
      </c>
      <c r="G5" s="56" t="s">
        <v>19</v>
      </c>
      <c r="H5" s="56" t="s">
        <v>19</v>
      </c>
      <c r="I5" s="56" t="s">
        <v>18</v>
      </c>
      <c r="J5" s="16"/>
    </row>
    <row r="6" spans="1:9" s="2" customFormat="1" ht="4.5" customHeight="1">
      <c r="A6" s="31"/>
      <c r="B6" s="30"/>
      <c r="C6" s="30"/>
      <c r="D6" s="12"/>
      <c r="E6" s="12"/>
      <c r="F6" s="12"/>
      <c r="G6" s="12"/>
      <c r="H6" s="12"/>
      <c r="I6" s="29"/>
    </row>
    <row r="7" spans="1:9" s="27" customFormat="1" ht="15" customHeight="1">
      <c r="A7" s="155" t="s">
        <v>30</v>
      </c>
      <c r="B7" s="7"/>
      <c r="C7" s="7"/>
      <c r="D7" s="40"/>
      <c r="E7" s="40"/>
      <c r="F7" s="40"/>
      <c r="G7" s="40"/>
      <c r="H7" s="40"/>
      <c r="I7" s="6"/>
    </row>
    <row r="8" spans="1:9" s="27" customFormat="1" ht="15" customHeight="1">
      <c r="A8" s="154" t="s">
        <v>36</v>
      </c>
      <c r="B8" s="52">
        <f>SUM(C8:I8)</f>
        <v>19</v>
      </c>
      <c r="C8" s="52">
        <f aca="true" t="shared" si="0" ref="C8:I8">SUM(C9:C11)</f>
        <v>0</v>
      </c>
      <c r="D8" s="28">
        <f t="shared" si="0"/>
        <v>0</v>
      </c>
      <c r="E8" s="28">
        <f t="shared" si="0"/>
        <v>2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47">
        <f t="shared" si="0"/>
        <v>17</v>
      </c>
    </row>
    <row r="9" spans="1:9" s="2" customFormat="1" ht="15" customHeight="1">
      <c r="A9" s="55" t="s">
        <v>34</v>
      </c>
      <c r="B9" s="59">
        <f>SUM(C9:I9)</f>
        <v>1</v>
      </c>
      <c r="C9" s="53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37">
        <v>1</v>
      </c>
    </row>
    <row r="10" spans="1:9" s="2" customFormat="1" ht="15" customHeight="1">
      <c r="A10" s="55" t="s">
        <v>31</v>
      </c>
      <c r="B10" s="59">
        <f>SUM(C10:I10)</f>
        <v>3</v>
      </c>
      <c r="C10" s="53">
        <v>0</v>
      </c>
      <c r="D10" s="25">
        <v>0</v>
      </c>
      <c r="E10" s="25">
        <v>2</v>
      </c>
      <c r="F10" s="25">
        <v>0</v>
      </c>
      <c r="G10" s="25">
        <v>0</v>
      </c>
      <c r="H10" s="25">
        <v>0</v>
      </c>
      <c r="I10" s="37">
        <v>1</v>
      </c>
    </row>
    <row r="11" spans="1:9" s="2" customFormat="1" ht="15" customHeight="1">
      <c r="A11" s="55" t="s">
        <v>35</v>
      </c>
      <c r="B11" s="59">
        <f>SUM(C11:I11)</f>
        <v>15</v>
      </c>
      <c r="C11" s="53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7">
        <v>15</v>
      </c>
    </row>
    <row r="12" spans="1:11" s="27" customFormat="1" ht="15" customHeight="1">
      <c r="A12" s="155" t="s">
        <v>33</v>
      </c>
      <c r="B12" s="7"/>
      <c r="C12" s="7"/>
      <c r="D12" s="40"/>
      <c r="E12" s="40"/>
      <c r="F12" s="40"/>
      <c r="G12" s="40"/>
      <c r="H12" s="40"/>
      <c r="I12" s="6"/>
      <c r="K12" s="39"/>
    </row>
    <row r="13" spans="1:9" s="27" customFormat="1" ht="15" customHeight="1">
      <c r="A13" s="154" t="s">
        <v>38</v>
      </c>
      <c r="B13" s="52">
        <f>B14+B15+B16</f>
        <v>98</v>
      </c>
      <c r="C13" s="52">
        <f aca="true" t="shared" si="1" ref="C13:I13">C14+C15+C16</f>
        <v>41</v>
      </c>
      <c r="D13" s="28">
        <f t="shared" si="1"/>
        <v>24</v>
      </c>
      <c r="E13" s="28">
        <f t="shared" si="1"/>
        <v>29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47">
        <f t="shared" si="1"/>
        <v>4</v>
      </c>
    </row>
    <row r="14" spans="1:9" s="2" customFormat="1" ht="15" customHeight="1">
      <c r="A14" s="55" t="s">
        <v>32</v>
      </c>
      <c r="B14" s="53">
        <f>SUM(C14:I14)</f>
        <v>3</v>
      </c>
      <c r="C14" s="53">
        <v>1</v>
      </c>
      <c r="D14" s="25">
        <v>1</v>
      </c>
      <c r="E14" s="25">
        <v>1</v>
      </c>
      <c r="F14" s="25">
        <v>0</v>
      </c>
      <c r="G14" s="25">
        <v>0</v>
      </c>
      <c r="H14" s="25">
        <v>0</v>
      </c>
      <c r="I14" s="37">
        <v>0</v>
      </c>
    </row>
    <row r="15" spans="1:9" s="2" customFormat="1" ht="15" customHeight="1">
      <c r="A15" s="55" t="s">
        <v>31</v>
      </c>
      <c r="B15" s="53">
        <f>SUM(C15:I15)</f>
        <v>6</v>
      </c>
      <c r="C15" s="53">
        <v>1</v>
      </c>
      <c r="D15" s="25">
        <v>1</v>
      </c>
      <c r="E15" s="25">
        <v>4</v>
      </c>
      <c r="F15" s="25">
        <v>0</v>
      </c>
      <c r="G15" s="25">
        <v>0</v>
      </c>
      <c r="H15" s="25">
        <v>0</v>
      </c>
      <c r="I15" s="37">
        <v>0</v>
      </c>
    </row>
    <row r="16" spans="1:9" s="2" customFormat="1" ht="15" customHeight="1">
      <c r="A16" s="55" t="s">
        <v>35</v>
      </c>
      <c r="B16" s="53">
        <f>SUM(C16:I16)</f>
        <v>89</v>
      </c>
      <c r="C16" s="53">
        <v>39</v>
      </c>
      <c r="D16" s="25">
        <v>22</v>
      </c>
      <c r="E16" s="25">
        <v>24</v>
      </c>
      <c r="F16" s="25">
        <v>0</v>
      </c>
      <c r="G16" s="25">
        <v>0</v>
      </c>
      <c r="H16" s="25">
        <v>0</v>
      </c>
      <c r="I16" s="37">
        <v>4</v>
      </c>
    </row>
    <row r="17" spans="1:9" s="2" customFormat="1" ht="5.25" customHeight="1">
      <c r="A17" s="57"/>
      <c r="B17" s="5"/>
      <c r="C17" s="5"/>
      <c r="D17" s="4"/>
      <c r="E17" s="4"/>
      <c r="F17" s="23"/>
      <c r="G17" s="23"/>
      <c r="H17" s="23"/>
      <c r="I17" s="3"/>
    </row>
    <row r="18" s="2" customFormat="1" ht="12.75">
      <c r="A18" s="139" t="s">
        <v>119</v>
      </c>
    </row>
  </sheetData>
  <sheetProtection/>
  <mergeCells count="3">
    <mergeCell ref="A3:A5"/>
    <mergeCell ref="B3:B5"/>
    <mergeCell ref="B1:I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W27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9" sqref="H9"/>
    </sheetView>
  </sheetViews>
  <sheetFormatPr defaultColWidth="9.00390625" defaultRowHeight="13.5"/>
  <cols>
    <col min="1" max="1" width="11.625" style="1" customWidth="1"/>
    <col min="2" max="4" width="8.125" style="1" customWidth="1"/>
    <col min="5" max="10" width="8.50390625" style="1" customWidth="1"/>
    <col min="11" max="11" width="0.74609375" style="1" customWidth="1"/>
    <col min="12" max="17" width="8.375" style="1" customWidth="1"/>
    <col min="18" max="20" width="8.375" style="115" customWidth="1"/>
    <col min="21" max="21" width="7.75390625" style="1" customWidth="1"/>
    <col min="22" max="22" width="11.125" style="1" customWidth="1"/>
    <col min="23" max="16384" width="9.00390625" style="1" customWidth="1"/>
  </cols>
  <sheetData>
    <row r="1" spans="2:22" s="20" customFormat="1" ht="15" customHeight="1">
      <c r="B1" s="164" t="s">
        <v>42</v>
      </c>
      <c r="C1" s="164"/>
      <c r="D1" s="164"/>
      <c r="E1" s="164"/>
      <c r="F1" s="164"/>
      <c r="G1" s="164"/>
      <c r="H1" s="164"/>
      <c r="I1" s="164"/>
      <c r="J1" s="164"/>
      <c r="K1" s="63"/>
      <c r="L1" s="182" t="s">
        <v>43</v>
      </c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s="21" customFormat="1" ht="12.75">
      <c r="A2" s="62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65"/>
      <c r="L2" s="46"/>
      <c r="M2" s="46"/>
      <c r="N2" s="46"/>
      <c r="O2" s="46"/>
      <c r="Q2" s="46"/>
      <c r="R2" s="66"/>
      <c r="S2" s="67"/>
      <c r="T2" s="66"/>
      <c r="V2" s="19"/>
    </row>
    <row r="3" spans="1:23" s="15" customFormat="1" ht="24.75" customHeight="1">
      <c r="A3" s="169" t="s">
        <v>44</v>
      </c>
      <c r="B3" s="165" t="s">
        <v>45</v>
      </c>
      <c r="C3" s="183"/>
      <c r="D3" s="184"/>
      <c r="E3" s="187" t="s">
        <v>46</v>
      </c>
      <c r="F3" s="187"/>
      <c r="G3" s="187"/>
      <c r="H3" s="187"/>
      <c r="I3" s="187"/>
      <c r="J3" s="187"/>
      <c r="K3" s="69"/>
      <c r="L3" s="188" t="s">
        <v>47</v>
      </c>
      <c r="M3" s="188"/>
      <c r="N3" s="188"/>
      <c r="O3" s="188"/>
      <c r="P3" s="188"/>
      <c r="Q3" s="188"/>
      <c r="R3" s="189" t="s">
        <v>48</v>
      </c>
      <c r="S3" s="190"/>
      <c r="T3" s="191"/>
      <c r="U3" s="195" t="s">
        <v>49</v>
      </c>
      <c r="V3" s="169" t="s">
        <v>44</v>
      </c>
      <c r="W3" s="16"/>
    </row>
    <row r="4" spans="1:23" s="15" customFormat="1" ht="24.75" customHeight="1">
      <c r="A4" s="172"/>
      <c r="B4" s="166"/>
      <c r="C4" s="185"/>
      <c r="D4" s="186"/>
      <c r="E4" s="186" t="s">
        <v>50</v>
      </c>
      <c r="F4" s="170"/>
      <c r="G4" s="170"/>
      <c r="H4" s="167" t="s">
        <v>51</v>
      </c>
      <c r="I4" s="167"/>
      <c r="J4" s="167"/>
      <c r="K4" s="71"/>
      <c r="L4" s="186" t="s">
        <v>52</v>
      </c>
      <c r="M4" s="170"/>
      <c r="N4" s="170"/>
      <c r="O4" s="170" t="s">
        <v>53</v>
      </c>
      <c r="P4" s="170"/>
      <c r="Q4" s="166"/>
      <c r="R4" s="192"/>
      <c r="S4" s="193"/>
      <c r="T4" s="194"/>
      <c r="U4" s="196"/>
      <c r="V4" s="172"/>
      <c r="W4" s="16"/>
    </row>
    <row r="5" spans="1:23" s="15" customFormat="1" ht="24" customHeight="1">
      <c r="A5" s="170"/>
      <c r="B5" s="17" t="s">
        <v>5</v>
      </c>
      <c r="C5" s="17" t="s">
        <v>54</v>
      </c>
      <c r="D5" s="17" t="s">
        <v>55</v>
      </c>
      <c r="E5" s="72" t="s">
        <v>5</v>
      </c>
      <c r="F5" s="17" t="s">
        <v>54</v>
      </c>
      <c r="G5" s="17" t="s">
        <v>55</v>
      </c>
      <c r="H5" s="17" t="s">
        <v>5</v>
      </c>
      <c r="I5" s="17" t="s">
        <v>54</v>
      </c>
      <c r="J5" s="17" t="s">
        <v>55</v>
      </c>
      <c r="K5" s="71"/>
      <c r="L5" s="72" t="s">
        <v>5</v>
      </c>
      <c r="M5" s="17" t="s">
        <v>54</v>
      </c>
      <c r="N5" s="17" t="s">
        <v>55</v>
      </c>
      <c r="O5" s="17" t="s">
        <v>5</v>
      </c>
      <c r="P5" s="17" t="s">
        <v>54</v>
      </c>
      <c r="Q5" s="73" t="s">
        <v>55</v>
      </c>
      <c r="R5" s="74" t="s">
        <v>5</v>
      </c>
      <c r="S5" s="74" t="s">
        <v>54</v>
      </c>
      <c r="T5" s="74" t="s">
        <v>55</v>
      </c>
      <c r="U5" s="186"/>
      <c r="V5" s="170"/>
      <c r="W5" s="16"/>
    </row>
    <row r="6" spans="1:22" s="27" customFormat="1" ht="22.5" customHeight="1">
      <c r="A6" s="82" t="s">
        <v>121</v>
      </c>
      <c r="B6" s="75">
        <v>527</v>
      </c>
      <c r="C6" s="76">
        <v>283</v>
      </c>
      <c r="D6" s="77">
        <v>244</v>
      </c>
      <c r="E6" s="76">
        <v>2217</v>
      </c>
      <c r="F6" s="76">
        <v>1151</v>
      </c>
      <c r="G6" s="76">
        <v>1066</v>
      </c>
      <c r="H6" s="76">
        <v>692</v>
      </c>
      <c r="I6" s="76">
        <v>365</v>
      </c>
      <c r="J6" s="76">
        <v>327</v>
      </c>
      <c r="K6" s="76"/>
      <c r="L6" s="76">
        <v>741</v>
      </c>
      <c r="M6" s="76">
        <v>378</v>
      </c>
      <c r="N6" s="76">
        <v>363</v>
      </c>
      <c r="O6" s="76">
        <v>784</v>
      </c>
      <c r="P6" s="76">
        <v>408</v>
      </c>
      <c r="Q6" s="76">
        <v>376</v>
      </c>
      <c r="R6" s="78">
        <v>825</v>
      </c>
      <c r="S6" s="79">
        <v>404</v>
      </c>
      <c r="T6" s="80">
        <v>421</v>
      </c>
      <c r="U6" s="81">
        <v>16.6</v>
      </c>
      <c r="V6" s="82" t="s">
        <v>121</v>
      </c>
    </row>
    <row r="7" spans="1:22" s="27" customFormat="1" ht="22.5" customHeight="1">
      <c r="A7" s="82" t="s">
        <v>95</v>
      </c>
      <c r="B7" s="75">
        <v>471</v>
      </c>
      <c r="C7" s="76">
        <v>247</v>
      </c>
      <c r="D7" s="77">
        <v>224</v>
      </c>
      <c r="E7" s="76">
        <v>2131</v>
      </c>
      <c r="F7" s="76">
        <v>1115</v>
      </c>
      <c r="G7" s="76">
        <v>1016</v>
      </c>
      <c r="H7" s="76">
        <v>664</v>
      </c>
      <c r="I7" s="76">
        <v>349</v>
      </c>
      <c r="J7" s="76">
        <v>315</v>
      </c>
      <c r="K7" s="76"/>
      <c r="L7" s="76">
        <v>665</v>
      </c>
      <c r="M7" s="76">
        <v>352</v>
      </c>
      <c r="N7" s="76">
        <v>313</v>
      </c>
      <c r="O7" s="76">
        <v>802</v>
      </c>
      <c r="P7" s="76">
        <v>414</v>
      </c>
      <c r="Q7" s="76">
        <v>388</v>
      </c>
      <c r="R7" s="75">
        <v>784</v>
      </c>
      <c r="S7" s="76">
        <v>411</v>
      </c>
      <c r="T7" s="77">
        <v>373</v>
      </c>
      <c r="U7" s="81">
        <v>16.9</v>
      </c>
      <c r="V7" s="82" t="s">
        <v>95</v>
      </c>
    </row>
    <row r="8" spans="1:22" s="27" customFormat="1" ht="22.5" customHeight="1">
      <c r="A8" s="82" t="s">
        <v>98</v>
      </c>
      <c r="B8" s="75">
        <v>462</v>
      </c>
      <c r="C8" s="76">
        <v>240</v>
      </c>
      <c r="D8" s="77">
        <v>222</v>
      </c>
      <c r="E8" s="76">
        <v>2021</v>
      </c>
      <c r="F8" s="76">
        <v>1051</v>
      </c>
      <c r="G8" s="76">
        <v>970</v>
      </c>
      <c r="H8" s="76">
        <v>597</v>
      </c>
      <c r="I8" s="76">
        <v>302</v>
      </c>
      <c r="J8" s="76">
        <v>295</v>
      </c>
      <c r="K8" s="76"/>
      <c r="L8" s="76">
        <v>692</v>
      </c>
      <c r="M8" s="76">
        <v>370</v>
      </c>
      <c r="N8" s="76">
        <v>322</v>
      </c>
      <c r="O8" s="76">
        <v>732</v>
      </c>
      <c r="P8" s="76">
        <v>379</v>
      </c>
      <c r="Q8" s="76">
        <v>353</v>
      </c>
      <c r="R8" s="75">
        <v>801</v>
      </c>
      <c r="S8" s="76">
        <v>416</v>
      </c>
      <c r="T8" s="77">
        <v>385</v>
      </c>
      <c r="U8" s="81">
        <v>16.8</v>
      </c>
      <c r="V8" s="82" t="s">
        <v>100</v>
      </c>
    </row>
    <row r="9" spans="1:22" s="27" customFormat="1" ht="22.5" customHeight="1">
      <c r="A9" s="82" t="s">
        <v>99</v>
      </c>
      <c r="B9" s="75">
        <v>407</v>
      </c>
      <c r="C9" s="76">
        <v>183</v>
      </c>
      <c r="D9" s="76">
        <v>224</v>
      </c>
      <c r="E9" s="75">
        <v>1943</v>
      </c>
      <c r="F9" s="76">
        <v>969</v>
      </c>
      <c r="G9" s="76">
        <v>974</v>
      </c>
      <c r="H9" s="76">
        <v>579</v>
      </c>
      <c r="I9" s="76">
        <v>276</v>
      </c>
      <c r="J9" s="76">
        <v>303</v>
      </c>
      <c r="K9" s="76"/>
      <c r="L9" s="76">
        <v>606</v>
      </c>
      <c r="M9" s="76">
        <v>307</v>
      </c>
      <c r="N9" s="76">
        <v>299</v>
      </c>
      <c r="O9" s="76">
        <v>758</v>
      </c>
      <c r="P9" s="76">
        <v>386</v>
      </c>
      <c r="Q9" s="76">
        <v>372</v>
      </c>
      <c r="R9" s="75">
        <v>731</v>
      </c>
      <c r="S9" s="76">
        <v>379</v>
      </c>
      <c r="T9" s="77">
        <v>352</v>
      </c>
      <c r="U9" s="81">
        <v>15.9</v>
      </c>
      <c r="V9" s="82" t="s">
        <v>101</v>
      </c>
    </row>
    <row r="10" spans="1:22" s="27" customFormat="1" ht="22.5" customHeight="1">
      <c r="A10" s="83" t="s">
        <v>122</v>
      </c>
      <c r="B10" s="156">
        <f aca="true" t="shared" si="0" ref="B10:J10">SUM(B12:B14)</f>
        <v>360</v>
      </c>
      <c r="C10" s="157">
        <f t="shared" si="0"/>
        <v>189</v>
      </c>
      <c r="D10" s="158">
        <f t="shared" si="0"/>
        <v>171</v>
      </c>
      <c r="E10" s="157">
        <f>SUM(E12:E14)</f>
        <v>1719</v>
      </c>
      <c r="F10" s="157">
        <f t="shared" si="0"/>
        <v>891</v>
      </c>
      <c r="G10" s="157">
        <f t="shared" si="0"/>
        <v>828</v>
      </c>
      <c r="H10" s="157">
        <f t="shared" si="0"/>
        <v>542</v>
      </c>
      <c r="I10" s="157">
        <f t="shared" si="0"/>
        <v>295</v>
      </c>
      <c r="J10" s="157">
        <f t="shared" si="0"/>
        <v>247</v>
      </c>
      <c r="K10" s="157"/>
      <c r="L10" s="157">
        <f aca="true" t="shared" si="1" ref="L10:T10">SUM(L12:L14)</f>
        <v>525</v>
      </c>
      <c r="M10" s="157">
        <f t="shared" si="1"/>
        <v>256</v>
      </c>
      <c r="N10" s="157">
        <f t="shared" si="1"/>
        <v>269</v>
      </c>
      <c r="O10" s="157">
        <f t="shared" si="1"/>
        <v>652</v>
      </c>
      <c r="P10" s="157">
        <f t="shared" si="1"/>
        <v>340</v>
      </c>
      <c r="Q10" s="157">
        <f t="shared" si="1"/>
        <v>312</v>
      </c>
      <c r="R10" s="156">
        <f t="shared" si="1"/>
        <v>760</v>
      </c>
      <c r="S10" s="157">
        <f t="shared" si="1"/>
        <v>389</v>
      </c>
      <c r="T10" s="158">
        <f t="shared" si="1"/>
        <v>371</v>
      </c>
      <c r="U10" s="159">
        <v>16.5</v>
      </c>
      <c r="V10" s="83" t="s">
        <v>123</v>
      </c>
    </row>
    <row r="11" spans="1:22" s="2" customFormat="1" ht="3.75" customHeight="1">
      <c r="A11" s="84"/>
      <c r="B11" s="85"/>
      <c r="C11" s="86"/>
      <c r="D11" s="87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8"/>
      <c r="S11" s="89"/>
      <c r="T11" s="90"/>
      <c r="U11" s="91"/>
      <c r="V11" s="84"/>
    </row>
    <row r="12" spans="1:22" s="98" customFormat="1" ht="22.5" customHeight="1">
      <c r="A12" s="92" t="s">
        <v>56</v>
      </c>
      <c r="B12" s="93">
        <f>SUM(C12:D12)</f>
        <v>11</v>
      </c>
      <c r="C12" s="94">
        <v>4</v>
      </c>
      <c r="D12" s="95">
        <v>7</v>
      </c>
      <c r="E12" s="96">
        <f>H12+L12+O12</f>
        <v>26</v>
      </c>
      <c r="F12" s="96">
        <f>I12+M12+P12</f>
        <v>13</v>
      </c>
      <c r="G12" s="96">
        <f>J12+N12+Q12</f>
        <v>13</v>
      </c>
      <c r="H12" s="96">
        <f>I12+J12</f>
        <v>7</v>
      </c>
      <c r="I12" s="96">
        <v>2</v>
      </c>
      <c r="J12" s="96">
        <v>5</v>
      </c>
      <c r="K12" s="79"/>
      <c r="L12" s="96">
        <f>M12+N12</f>
        <v>6</v>
      </c>
      <c r="M12" s="96">
        <v>2</v>
      </c>
      <c r="N12" s="96">
        <v>4</v>
      </c>
      <c r="O12" s="96">
        <f>P12+Q12</f>
        <v>13</v>
      </c>
      <c r="P12" s="96">
        <v>9</v>
      </c>
      <c r="Q12" s="96">
        <v>4</v>
      </c>
      <c r="R12" s="93">
        <f>SUM(S12:T12)</f>
        <v>8</v>
      </c>
      <c r="S12" s="160">
        <v>1</v>
      </c>
      <c r="T12" s="162">
        <v>7</v>
      </c>
      <c r="U12" s="97" t="s">
        <v>57</v>
      </c>
      <c r="V12" s="92" t="s">
        <v>58</v>
      </c>
    </row>
    <row r="13" spans="1:22" s="98" customFormat="1" ht="22.5" customHeight="1">
      <c r="A13" s="92" t="s">
        <v>59</v>
      </c>
      <c r="B13" s="93">
        <f>SUM(C13:D13)</f>
        <v>85</v>
      </c>
      <c r="C13" s="94">
        <v>44</v>
      </c>
      <c r="D13" s="95">
        <v>41</v>
      </c>
      <c r="E13" s="96">
        <f>H13+L13+O13</f>
        <v>136</v>
      </c>
      <c r="F13" s="96">
        <f aca="true" t="shared" si="2" ref="F13:G18">I13+M13+P13</f>
        <v>69</v>
      </c>
      <c r="G13" s="96">
        <f t="shared" si="2"/>
        <v>67</v>
      </c>
      <c r="H13" s="96">
        <f aca="true" t="shared" si="3" ref="H13:H18">I13+J13</f>
        <v>21</v>
      </c>
      <c r="I13" s="160">
        <v>7</v>
      </c>
      <c r="J13" s="160">
        <v>14</v>
      </c>
      <c r="K13" s="79"/>
      <c r="L13" s="96">
        <f aca="true" t="shared" si="4" ref="L13:L18">M13+N13</f>
        <v>28</v>
      </c>
      <c r="M13" s="160">
        <v>12</v>
      </c>
      <c r="N13" s="160">
        <v>16</v>
      </c>
      <c r="O13" s="96">
        <f aca="true" t="shared" si="5" ref="O13:O18">P13+Q13</f>
        <v>87</v>
      </c>
      <c r="P13" s="160">
        <v>50</v>
      </c>
      <c r="Q13" s="160">
        <v>37</v>
      </c>
      <c r="R13" s="93">
        <f>SUM(S13:T13)</f>
        <v>93</v>
      </c>
      <c r="S13" s="160">
        <v>43</v>
      </c>
      <c r="T13" s="162">
        <v>50</v>
      </c>
      <c r="U13" s="97" t="s">
        <v>60</v>
      </c>
      <c r="V13" s="92" t="s">
        <v>61</v>
      </c>
    </row>
    <row r="14" spans="1:22" s="98" customFormat="1" ht="22.5" customHeight="1">
      <c r="A14" s="92" t="s">
        <v>62</v>
      </c>
      <c r="B14" s="93">
        <f>SUM(C14:D14)</f>
        <v>264</v>
      </c>
      <c r="C14" s="94">
        <v>141</v>
      </c>
      <c r="D14" s="95">
        <v>123</v>
      </c>
      <c r="E14" s="94">
        <f>H14+L14+O14</f>
        <v>1557</v>
      </c>
      <c r="F14" s="94">
        <f t="shared" si="2"/>
        <v>809</v>
      </c>
      <c r="G14" s="94">
        <f t="shared" si="2"/>
        <v>748</v>
      </c>
      <c r="H14" s="94">
        <f t="shared" si="3"/>
        <v>514</v>
      </c>
      <c r="I14" s="160">
        <v>286</v>
      </c>
      <c r="J14" s="160">
        <v>228</v>
      </c>
      <c r="K14" s="79"/>
      <c r="L14" s="94">
        <f t="shared" si="4"/>
        <v>491</v>
      </c>
      <c r="M14" s="160">
        <v>242</v>
      </c>
      <c r="N14" s="160">
        <v>249</v>
      </c>
      <c r="O14" s="94">
        <f t="shared" si="5"/>
        <v>552</v>
      </c>
      <c r="P14" s="160">
        <v>281</v>
      </c>
      <c r="Q14" s="160">
        <v>271</v>
      </c>
      <c r="R14" s="93">
        <f>SUM(S14:T14)</f>
        <v>659</v>
      </c>
      <c r="S14" s="160">
        <v>345</v>
      </c>
      <c r="T14" s="162">
        <v>314</v>
      </c>
      <c r="U14" s="97" t="s">
        <v>60</v>
      </c>
      <c r="V14" s="92" t="s">
        <v>63</v>
      </c>
    </row>
    <row r="15" spans="1:22" s="2" customFormat="1" ht="6" customHeight="1">
      <c r="A15" s="26"/>
      <c r="B15" s="75"/>
      <c r="C15" s="76"/>
      <c r="D15" s="77"/>
      <c r="E15" s="96"/>
      <c r="F15" s="96"/>
      <c r="G15" s="96"/>
      <c r="H15" s="96"/>
      <c r="I15" s="76"/>
      <c r="J15" s="76"/>
      <c r="K15" s="76"/>
      <c r="L15" s="96"/>
      <c r="M15" s="76"/>
      <c r="N15" s="76"/>
      <c r="O15" s="96"/>
      <c r="P15" s="76"/>
      <c r="Q15" s="76"/>
      <c r="R15" s="78"/>
      <c r="S15" s="79"/>
      <c r="T15" s="80"/>
      <c r="U15" s="99"/>
      <c r="V15" s="26"/>
    </row>
    <row r="16" spans="1:22" s="2" customFormat="1" ht="22.5" customHeight="1">
      <c r="A16" s="26" t="s">
        <v>64</v>
      </c>
      <c r="B16" s="100">
        <f>SUM(C16:D16)</f>
        <v>174</v>
      </c>
      <c r="C16" s="160">
        <v>90</v>
      </c>
      <c r="D16" s="161">
        <v>84</v>
      </c>
      <c r="E16" s="96">
        <f>H16+L16+O16</f>
        <v>595</v>
      </c>
      <c r="F16" s="96">
        <f>I16+M16+P16</f>
        <v>307</v>
      </c>
      <c r="G16" s="96">
        <f t="shared" si="2"/>
        <v>288</v>
      </c>
      <c r="H16" s="96">
        <f t="shared" si="3"/>
        <v>175</v>
      </c>
      <c r="I16" s="160">
        <v>89</v>
      </c>
      <c r="J16" s="160">
        <v>86</v>
      </c>
      <c r="K16" s="76"/>
      <c r="L16" s="96">
        <f t="shared" si="4"/>
        <v>168</v>
      </c>
      <c r="M16" s="160">
        <v>80</v>
      </c>
      <c r="N16" s="160">
        <v>88</v>
      </c>
      <c r="O16" s="96">
        <f t="shared" si="5"/>
        <v>252</v>
      </c>
      <c r="P16" s="160">
        <v>138</v>
      </c>
      <c r="Q16" s="160">
        <v>114</v>
      </c>
      <c r="R16" s="93">
        <f>SUM(S16:T16)</f>
        <v>339</v>
      </c>
      <c r="S16" s="160">
        <v>176</v>
      </c>
      <c r="T16" s="162">
        <v>163</v>
      </c>
      <c r="U16" s="99" t="s">
        <v>60</v>
      </c>
      <c r="V16" s="26" t="s">
        <v>64</v>
      </c>
    </row>
    <row r="17" spans="1:22" s="2" customFormat="1" ht="22.5" customHeight="1">
      <c r="A17" s="26" t="s">
        <v>65</v>
      </c>
      <c r="B17" s="100">
        <f>SUM(C17:D17)</f>
        <v>170</v>
      </c>
      <c r="C17" s="160">
        <v>93</v>
      </c>
      <c r="D17" s="162">
        <v>77</v>
      </c>
      <c r="E17" s="96">
        <f>H17+L17+O17</f>
        <v>1042</v>
      </c>
      <c r="F17" s="96">
        <f t="shared" si="2"/>
        <v>545</v>
      </c>
      <c r="G17" s="96">
        <f t="shared" si="2"/>
        <v>497</v>
      </c>
      <c r="H17" s="96">
        <f t="shared" si="3"/>
        <v>341</v>
      </c>
      <c r="I17" s="160">
        <v>193</v>
      </c>
      <c r="J17" s="160">
        <v>148</v>
      </c>
      <c r="K17" s="76"/>
      <c r="L17" s="96">
        <f t="shared" si="4"/>
        <v>336</v>
      </c>
      <c r="M17" s="160">
        <v>168</v>
      </c>
      <c r="N17" s="160">
        <v>168</v>
      </c>
      <c r="O17" s="96">
        <f t="shared" si="5"/>
        <v>365</v>
      </c>
      <c r="P17" s="160">
        <v>184</v>
      </c>
      <c r="Q17" s="160">
        <v>181</v>
      </c>
      <c r="R17" s="93">
        <f>SUM(S17:T17)</f>
        <v>390</v>
      </c>
      <c r="S17" s="160">
        <v>199</v>
      </c>
      <c r="T17" s="162">
        <v>191</v>
      </c>
      <c r="U17" s="99" t="s">
        <v>60</v>
      </c>
      <c r="V17" s="26" t="s">
        <v>65</v>
      </c>
    </row>
    <row r="18" spans="1:22" s="2" customFormat="1" ht="22.5" customHeight="1">
      <c r="A18" s="26" t="s">
        <v>67</v>
      </c>
      <c r="B18" s="100">
        <f>SUM(C18:D18)</f>
        <v>16</v>
      </c>
      <c r="C18" s="160">
        <v>6</v>
      </c>
      <c r="D18" s="162">
        <v>10</v>
      </c>
      <c r="E18" s="96">
        <f>H18+L18+O18</f>
        <v>82</v>
      </c>
      <c r="F18" s="96">
        <f t="shared" si="2"/>
        <v>39</v>
      </c>
      <c r="G18" s="96">
        <f t="shared" si="2"/>
        <v>43</v>
      </c>
      <c r="H18" s="96">
        <f t="shared" si="3"/>
        <v>26</v>
      </c>
      <c r="I18" s="103">
        <v>13</v>
      </c>
      <c r="J18" s="103">
        <v>13</v>
      </c>
      <c r="K18" s="76"/>
      <c r="L18" s="96">
        <f t="shared" si="4"/>
        <v>21</v>
      </c>
      <c r="M18" s="103">
        <v>8</v>
      </c>
      <c r="N18" s="103">
        <v>13</v>
      </c>
      <c r="O18" s="96">
        <f t="shared" si="5"/>
        <v>35</v>
      </c>
      <c r="P18" s="103">
        <v>18</v>
      </c>
      <c r="Q18" s="103">
        <v>17</v>
      </c>
      <c r="R18" s="93">
        <f>SUM(S18:T18)</f>
        <v>31</v>
      </c>
      <c r="S18" s="94">
        <v>14</v>
      </c>
      <c r="T18" s="95">
        <v>17</v>
      </c>
      <c r="U18" s="99" t="s">
        <v>60</v>
      </c>
      <c r="V18" s="26" t="s">
        <v>67</v>
      </c>
    </row>
    <row r="19" spans="1:22" s="2" customFormat="1" ht="24.75" customHeight="1" hidden="1">
      <c r="A19" s="26" t="s">
        <v>68</v>
      </c>
      <c r="B19" s="100">
        <v>0</v>
      </c>
      <c r="C19" s="101">
        <v>0</v>
      </c>
      <c r="D19" s="102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4"/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93">
        <v>0</v>
      </c>
      <c r="S19" s="94">
        <v>0</v>
      </c>
      <c r="T19" s="95">
        <v>0</v>
      </c>
      <c r="U19" s="99" t="s">
        <v>60</v>
      </c>
      <c r="V19" s="26" t="s">
        <v>68</v>
      </c>
    </row>
    <row r="20" spans="1:22" s="2" customFormat="1" ht="24.75" customHeight="1" hidden="1">
      <c r="A20" s="26" t="s">
        <v>69</v>
      </c>
      <c r="B20" s="100">
        <v>0</v>
      </c>
      <c r="C20" s="101">
        <v>0</v>
      </c>
      <c r="D20" s="102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4"/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93">
        <v>0</v>
      </c>
      <c r="S20" s="94">
        <v>0</v>
      </c>
      <c r="T20" s="95">
        <v>0</v>
      </c>
      <c r="U20" s="99" t="s">
        <v>60</v>
      </c>
      <c r="V20" s="26" t="s">
        <v>69</v>
      </c>
    </row>
    <row r="21" spans="1:22" s="2" customFormat="1" ht="7.5" customHeight="1">
      <c r="A21" s="105"/>
      <c r="B21" s="106"/>
      <c r="C21" s="107"/>
      <c r="D21" s="108"/>
      <c r="E21" s="107"/>
      <c r="F21" s="107"/>
      <c r="G21" s="107"/>
      <c r="H21" s="107"/>
      <c r="I21" s="4"/>
      <c r="J21" s="107"/>
      <c r="K21" s="109"/>
      <c r="L21" s="107"/>
      <c r="M21" s="107"/>
      <c r="N21" s="107"/>
      <c r="O21" s="107"/>
      <c r="P21" s="107"/>
      <c r="Q21" s="107"/>
      <c r="R21" s="110"/>
      <c r="S21" s="111"/>
      <c r="T21" s="112"/>
      <c r="U21" s="113"/>
      <c r="V21" s="105"/>
    </row>
    <row r="22" spans="1:20" s="2" customFormat="1" ht="12.75">
      <c r="A22" s="139" t="s">
        <v>118</v>
      </c>
      <c r="R22" s="98"/>
      <c r="S22" s="98"/>
      <c r="T22" s="98"/>
    </row>
    <row r="24" spans="2:17" ht="12.75"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2:17" ht="12.75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2:17" ht="12.75"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</row>
    <row r="27" spans="2:17" ht="12.75">
      <c r="B27" s="114"/>
      <c r="C27" s="114"/>
      <c r="D27" s="114"/>
      <c r="E27" s="114"/>
      <c r="F27" s="114"/>
      <c r="G27" s="114"/>
      <c r="I27" s="114"/>
      <c r="J27" s="114"/>
      <c r="K27" s="114"/>
      <c r="L27" s="114"/>
      <c r="M27" s="114"/>
      <c r="N27" s="114"/>
      <c r="O27" s="114"/>
      <c r="P27" s="114"/>
      <c r="Q27" s="114"/>
    </row>
  </sheetData>
  <sheetProtection/>
  <mergeCells count="13">
    <mergeCell ref="H4:J4"/>
    <mergeCell ref="L4:N4"/>
    <mergeCell ref="O4:Q4"/>
    <mergeCell ref="B1:J1"/>
    <mergeCell ref="L1:V1"/>
    <mergeCell ref="A3:A5"/>
    <mergeCell ref="B3:D4"/>
    <mergeCell ref="E3:J3"/>
    <mergeCell ref="L3:Q3"/>
    <mergeCell ref="R3:T4"/>
    <mergeCell ref="U3:U5"/>
    <mergeCell ref="V3:V5"/>
    <mergeCell ref="E4:G4"/>
  </mergeCells>
  <printOptions/>
  <pageMargins left="0.7480314960629921" right="0.4330708661417323" top="0.984251968503937" bottom="0.5118110236220472" header="0.5118110236220472" footer="0.5118110236220472"/>
  <pageSetup firstPageNumber="15" useFirstPageNumber="1" horizontalDpi="600" verticalDpi="600" orientation="portrait" paperSize="9" r:id="rId1"/>
  <headerFooter alignWithMargins="0">
    <oddFooter>&amp;C&amp;"ＭＳ Ｐ明朝,標準"&amp;10- &amp;P&amp; -</oddFoot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AD37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0" sqref="B10"/>
    </sheetView>
  </sheetViews>
  <sheetFormatPr defaultColWidth="9.00390625" defaultRowHeight="13.5"/>
  <cols>
    <col min="1" max="1" width="11.625" style="1" customWidth="1"/>
    <col min="2" max="2" width="5.75390625" style="1" bestFit="1" customWidth="1"/>
    <col min="3" max="4" width="6.375" style="1" bestFit="1" customWidth="1"/>
    <col min="5" max="15" width="5.625" style="1" customWidth="1"/>
    <col min="16" max="16" width="5.75390625" style="1" bestFit="1" customWidth="1"/>
    <col min="17" max="23" width="5.625" style="1" customWidth="1"/>
    <col min="24" max="24" width="5.75390625" style="1" customWidth="1"/>
    <col min="25" max="29" width="5.625" style="1" customWidth="1"/>
    <col min="30" max="30" width="11.625" style="1" customWidth="1"/>
    <col min="31" max="16384" width="9.00390625" style="1" customWidth="1"/>
  </cols>
  <sheetData>
    <row r="1" spans="2:30" s="20" customFormat="1" ht="15" customHeight="1">
      <c r="B1" s="164" t="s">
        <v>70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82" t="s">
        <v>71</v>
      </c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</row>
    <row r="2" spans="1:30" s="2" customFormat="1" ht="12.75">
      <c r="A2" s="64" t="s">
        <v>17</v>
      </c>
      <c r="AD2" s="116" t="s">
        <v>72</v>
      </c>
    </row>
    <row r="3" spans="1:30" s="15" customFormat="1" ht="24.75" customHeight="1">
      <c r="A3" s="169" t="s">
        <v>15</v>
      </c>
      <c r="B3" s="198" t="s">
        <v>73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17"/>
      <c r="P3" s="68"/>
      <c r="Q3" s="168" t="s">
        <v>73</v>
      </c>
      <c r="R3" s="168"/>
      <c r="S3" s="168"/>
      <c r="T3" s="168"/>
      <c r="U3" s="168"/>
      <c r="V3" s="168"/>
      <c r="W3" s="168"/>
      <c r="X3" s="168"/>
      <c r="Y3" s="197" t="s">
        <v>74</v>
      </c>
      <c r="Z3" s="184"/>
      <c r="AA3" s="183" t="s">
        <v>75</v>
      </c>
      <c r="AB3" s="183"/>
      <c r="AC3" s="184"/>
      <c r="AD3" s="169" t="s">
        <v>76</v>
      </c>
    </row>
    <row r="4" spans="1:30" s="15" customFormat="1" ht="24.75" customHeight="1">
      <c r="A4" s="172"/>
      <c r="B4" s="198" t="s">
        <v>77</v>
      </c>
      <c r="C4" s="168"/>
      <c r="D4" s="168"/>
      <c r="E4" s="198" t="s">
        <v>78</v>
      </c>
      <c r="F4" s="199"/>
      <c r="G4" s="198" t="s">
        <v>79</v>
      </c>
      <c r="H4" s="199"/>
      <c r="I4" s="198" t="s">
        <v>80</v>
      </c>
      <c r="J4" s="199"/>
      <c r="K4" s="198" t="s">
        <v>81</v>
      </c>
      <c r="L4" s="199"/>
      <c r="M4" s="198" t="s">
        <v>82</v>
      </c>
      <c r="N4" s="199"/>
      <c r="O4" s="198" t="s">
        <v>83</v>
      </c>
      <c r="P4" s="199"/>
      <c r="Q4" s="198" t="s">
        <v>84</v>
      </c>
      <c r="R4" s="199"/>
      <c r="S4" s="198" t="s">
        <v>85</v>
      </c>
      <c r="T4" s="199"/>
      <c r="U4" s="167" t="s">
        <v>86</v>
      </c>
      <c r="V4" s="167"/>
      <c r="W4" s="167" t="s">
        <v>87</v>
      </c>
      <c r="X4" s="198"/>
      <c r="Y4" s="166"/>
      <c r="Z4" s="186"/>
      <c r="AA4" s="185"/>
      <c r="AB4" s="185"/>
      <c r="AC4" s="186"/>
      <c r="AD4" s="172"/>
    </row>
    <row r="5" spans="1:30" s="15" customFormat="1" ht="24.75" customHeight="1">
      <c r="A5" s="170"/>
      <c r="B5" s="17" t="s">
        <v>88</v>
      </c>
      <c r="C5" s="17" t="s">
        <v>54</v>
      </c>
      <c r="D5" s="73" t="s">
        <v>55</v>
      </c>
      <c r="E5" s="17" t="s">
        <v>54</v>
      </c>
      <c r="F5" s="17" t="s">
        <v>55</v>
      </c>
      <c r="G5" s="17" t="s">
        <v>54</v>
      </c>
      <c r="H5" s="17" t="s">
        <v>55</v>
      </c>
      <c r="I5" s="17" t="s">
        <v>54</v>
      </c>
      <c r="J5" s="17" t="s">
        <v>55</v>
      </c>
      <c r="K5" s="17" t="s">
        <v>54</v>
      </c>
      <c r="L5" s="17" t="s">
        <v>55</v>
      </c>
      <c r="M5" s="17" t="s">
        <v>54</v>
      </c>
      <c r="N5" s="17" t="s">
        <v>55</v>
      </c>
      <c r="O5" s="17" t="s">
        <v>89</v>
      </c>
      <c r="P5" s="17" t="s">
        <v>90</v>
      </c>
      <c r="Q5" s="17" t="s">
        <v>54</v>
      </c>
      <c r="R5" s="17" t="s">
        <v>55</v>
      </c>
      <c r="S5" s="17" t="s">
        <v>54</v>
      </c>
      <c r="T5" s="17" t="s">
        <v>55</v>
      </c>
      <c r="U5" s="17" t="s">
        <v>54</v>
      </c>
      <c r="V5" s="17" t="s">
        <v>55</v>
      </c>
      <c r="W5" s="17" t="s">
        <v>54</v>
      </c>
      <c r="X5" s="73" t="s">
        <v>55</v>
      </c>
      <c r="Y5" s="17" t="s">
        <v>54</v>
      </c>
      <c r="Z5" s="17" t="s">
        <v>55</v>
      </c>
      <c r="AA5" s="70" t="s">
        <v>88</v>
      </c>
      <c r="AB5" s="58" t="s">
        <v>54</v>
      </c>
      <c r="AC5" s="58" t="s">
        <v>55</v>
      </c>
      <c r="AD5" s="170"/>
    </row>
    <row r="6" spans="1:30" s="27" customFormat="1" ht="24.75" customHeight="1">
      <c r="A6" s="82" t="s">
        <v>121</v>
      </c>
      <c r="B6" s="121">
        <v>243</v>
      </c>
      <c r="C6" s="122">
        <v>12</v>
      </c>
      <c r="D6" s="122">
        <v>231</v>
      </c>
      <c r="E6" s="118">
        <v>4</v>
      </c>
      <c r="F6" s="119">
        <v>13</v>
      </c>
      <c r="G6" s="119">
        <v>0</v>
      </c>
      <c r="H6" s="119">
        <v>10</v>
      </c>
      <c r="I6" s="119">
        <v>0</v>
      </c>
      <c r="J6" s="119">
        <v>7</v>
      </c>
      <c r="K6" s="119">
        <v>0</v>
      </c>
      <c r="L6" s="119">
        <v>6</v>
      </c>
      <c r="M6" s="119">
        <v>0</v>
      </c>
      <c r="N6" s="119">
        <v>3</v>
      </c>
      <c r="O6" s="119">
        <v>8</v>
      </c>
      <c r="P6" s="119">
        <v>111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1</v>
      </c>
      <c r="W6" s="119">
        <v>0</v>
      </c>
      <c r="X6" s="119">
        <v>80</v>
      </c>
      <c r="Y6" s="118">
        <v>0</v>
      </c>
      <c r="Z6" s="120">
        <v>14</v>
      </c>
      <c r="AA6" s="119">
        <v>57</v>
      </c>
      <c r="AB6" s="119">
        <v>34</v>
      </c>
      <c r="AC6" s="119">
        <v>23</v>
      </c>
      <c r="AD6" s="82" t="s">
        <v>121</v>
      </c>
    </row>
    <row r="7" spans="1:30" s="27" customFormat="1" ht="24.75" customHeight="1">
      <c r="A7" s="82" t="s">
        <v>95</v>
      </c>
      <c r="B7" s="121">
        <v>217</v>
      </c>
      <c r="C7" s="122">
        <v>11</v>
      </c>
      <c r="D7" s="122">
        <v>206</v>
      </c>
      <c r="E7" s="121">
        <v>3</v>
      </c>
      <c r="F7" s="122">
        <v>14</v>
      </c>
      <c r="G7" s="122">
        <v>1</v>
      </c>
      <c r="H7" s="122">
        <v>9</v>
      </c>
      <c r="I7" s="122">
        <v>1</v>
      </c>
      <c r="J7" s="122">
        <v>5</v>
      </c>
      <c r="K7" s="122">
        <v>0</v>
      </c>
      <c r="L7" s="122">
        <v>7</v>
      </c>
      <c r="M7" s="122">
        <v>0</v>
      </c>
      <c r="N7" s="122">
        <v>3</v>
      </c>
      <c r="O7" s="122">
        <v>5</v>
      </c>
      <c r="P7" s="122">
        <v>119</v>
      </c>
      <c r="Q7" s="122">
        <v>0</v>
      </c>
      <c r="R7" s="122">
        <v>0</v>
      </c>
      <c r="S7" s="122">
        <v>0</v>
      </c>
      <c r="T7" s="122">
        <v>0</v>
      </c>
      <c r="U7" s="122">
        <v>0</v>
      </c>
      <c r="V7" s="122">
        <v>0</v>
      </c>
      <c r="W7" s="122">
        <v>1</v>
      </c>
      <c r="X7" s="122">
        <v>49</v>
      </c>
      <c r="Y7" s="121">
        <v>1</v>
      </c>
      <c r="Z7" s="123">
        <v>26</v>
      </c>
      <c r="AA7" s="122">
        <v>51</v>
      </c>
      <c r="AB7" s="122">
        <v>32</v>
      </c>
      <c r="AC7" s="122">
        <v>19</v>
      </c>
      <c r="AD7" s="82" t="s">
        <v>95</v>
      </c>
    </row>
    <row r="8" spans="1:30" s="27" customFormat="1" ht="24.75" customHeight="1">
      <c r="A8" s="82" t="s">
        <v>100</v>
      </c>
      <c r="B8" s="121">
        <v>227</v>
      </c>
      <c r="C8" s="122">
        <v>14</v>
      </c>
      <c r="D8" s="122">
        <v>213</v>
      </c>
      <c r="E8" s="121">
        <v>2</v>
      </c>
      <c r="F8" s="122">
        <v>14</v>
      </c>
      <c r="G8" s="122">
        <v>3</v>
      </c>
      <c r="H8" s="122">
        <v>10</v>
      </c>
      <c r="I8" s="122">
        <v>1</v>
      </c>
      <c r="J8" s="122">
        <v>4</v>
      </c>
      <c r="K8" s="122">
        <v>1</v>
      </c>
      <c r="L8" s="122">
        <v>8</v>
      </c>
      <c r="M8" s="122">
        <v>0</v>
      </c>
      <c r="N8" s="122">
        <v>3</v>
      </c>
      <c r="O8" s="122">
        <v>6</v>
      </c>
      <c r="P8" s="122">
        <v>123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  <c r="V8" s="122">
        <v>0</v>
      </c>
      <c r="W8" s="122">
        <v>1</v>
      </c>
      <c r="X8" s="122">
        <v>51</v>
      </c>
      <c r="Y8" s="121">
        <v>1</v>
      </c>
      <c r="Z8" s="123">
        <v>29</v>
      </c>
      <c r="AA8" s="122">
        <v>52</v>
      </c>
      <c r="AB8" s="122">
        <v>31</v>
      </c>
      <c r="AC8" s="122">
        <v>21</v>
      </c>
      <c r="AD8" s="82" t="s">
        <v>100</v>
      </c>
    </row>
    <row r="9" spans="1:30" s="27" customFormat="1" ht="24.75" customHeight="1">
      <c r="A9" s="82" t="s">
        <v>101</v>
      </c>
      <c r="B9" s="121">
        <v>232</v>
      </c>
      <c r="C9" s="122">
        <v>14</v>
      </c>
      <c r="D9" s="122">
        <v>218</v>
      </c>
      <c r="E9" s="121">
        <v>2</v>
      </c>
      <c r="F9" s="122">
        <v>14</v>
      </c>
      <c r="G9" s="122">
        <v>3</v>
      </c>
      <c r="H9" s="122">
        <v>9</v>
      </c>
      <c r="I9" s="122">
        <v>1</v>
      </c>
      <c r="J9" s="122">
        <v>5</v>
      </c>
      <c r="K9" s="122">
        <v>0</v>
      </c>
      <c r="L9" s="122">
        <v>11</v>
      </c>
      <c r="M9" s="122">
        <v>1</v>
      </c>
      <c r="N9" s="122">
        <v>3</v>
      </c>
      <c r="O9" s="122">
        <v>7</v>
      </c>
      <c r="P9" s="122">
        <v>119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22">
        <v>57</v>
      </c>
      <c r="Y9" s="121">
        <v>1</v>
      </c>
      <c r="Z9" s="123">
        <v>26</v>
      </c>
      <c r="AA9" s="122">
        <v>52</v>
      </c>
      <c r="AB9" s="122">
        <v>31</v>
      </c>
      <c r="AC9" s="122">
        <v>21</v>
      </c>
      <c r="AD9" s="82" t="s">
        <v>101</v>
      </c>
    </row>
    <row r="10" spans="1:30" s="27" customFormat="1" ht="24.75" customHeight="1">
      <c r="A10" s="83" t="s">
        <v>123</v>
      </c>
      <c r="B10" s="124">
        <f aca="true" t="shared" si="0" ref="B10:AC10">SUM(B12:B14)</f>
        <v>222</v>
      </c>
      <c r="C10" s="125">
        <f t="shared" si="0"/>
        <v>13</v>
      </c>
      <c r="D10" s="125">
        <f>SUM(D12:D14)</f>
        <v>209</v>
      </c>
      <c r="E10" s="124">
        <f>SUM(E12:E14)</f>
        <v>3</v>
      </c>
      <c r="F10" s="125">
        <f>SUM(F12:F14)</f>
        <v>13</v>
      </c>
      <c r="G10" s="125">
        <f t="shared" si="0"/>
        <v>1</v>
      </c>
      <c r="H10" s="125">
        <f t="shared" si="0"/>
        <v>11</v>
      </c>
      <c r="I10" s="125">
        <f t="shared" si="0"/>
        <v>1</v>
      </c>
      <c r="J10" s="125">
        <f t="shared" si="0"/>
        <v>4</v>
      </c>
      <c r="K10" s="125">
        <f t="shared" si="0"/>
        <v>0</v>
      </c>
      <c r="L10" s="125">
        <f t="shared" si="0"/>
        <v>10</v>
      </c>
      <c r="M10" s="125">
        <f t="shared" si="0"/>
        <v>0</v>
      </c>
      <c r="N10" s="125">
        <f t="shared" si="0"/>
        <v>3</v>
      </c>
      <c r="O10" s="125">
        <f t="shared" si="0"/>
        <v>7</v>
      </c>
      <c r="P10" s="125">
        <f t="shared" si="0"/>
        <v>107</v>
      </c>
      <c r="Q10" s="125">
        <f t="shared" si="0"/>
        <v>0</v>
      </c>
      <c r="R10" s="125">
        <f t="shared" si="0"/>
        <v>0</v>
      </c>
      <c r="S10" s="125">
        <f t="shared" si="0"/>
        <v>0</v>
      </c>
      <c r="T10" s="125">
        <f t="shared" si="0"/>
        <v>0</v>
      </c>
      <c r="U10" s="125">
        <f t="shared" si="0"/>
        <v>0</v>
      </c>
      <c r="V10" s="125">
        <f t="shared" si="0"/>
        <v>0</v>
      </c>
      <c r="W10" s="125">
        <f t="shared" si="0"/>
        <v>1</v>
      </c>
      <c r="X10" s="125">
        <f t="shared" si="0"/>
        <v>61</v>
      </c>
      <c r="Y10" s="124">
        <f t="shared" si="0"/>
        <v>0</v>
      </c>
      <c r="Z10" s="126">
        <f t="shared" si="0"/>
        <v>25</v>
      </c>
      <c r="AA10" s="125">
        <f t="shared" si="0"/>
        <v>50</v>
      </c>
      <c r="AB10" s="125">
        <f>SUM(AB12:AB14)</f>
        <v>31</v>
      </c>
      <c r="AC10" s="125">
        <f t="shared" si="0"/>
        <v>19</v>
      </c>
      <c r="AD10" s="83" t="s">
        <v>123</v>
      </c>
    </row>
    <row r="11" spans="1:30" s="27" customFormat="1" ht="6" customHeight="1">
      <c r="A11" s="83"/>
      <c r="B11" s="124"/>
      <c r="C11" s="125"/>
      <c r="D11" s="125"/>
      <c r="E11" s="124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4"/>
      <c r="Z11" s="126"/>
      <c r="AA11" s="125"/>
      <c r="AB11" s="125"/>
      <c r="AC11" s="125"/>
      <c r="AD11" s="83"/>
    </row>
    <row r="12" spans="1:30" s="2" customFormat="1" ht="24.75" customHeight="1">
      <c r="A12" s="26" t="s">
        <v>91</v>
      </c>
      <c r="B12" s="100">
        <f>C12+D12</f>
        <v>6</v>
      </c>
      <c r="C12" s="101">
        <f>E12+G12+I12+K12+M12+O12+Q12+S12+U12+W12</f>
        <v>0</v>
      </c>
      <c r="D12" s="101">
        <f>F12+H12+J12+L12+N12+P12+R12+T12+V12+X12</f>
        <v>6</v>
      </c>
      <c r="E12" s="100">
        <v>0</v>
      </c>
      <c r="F12" s="101">
        <v>0</v>
      </c>
      <c r="G12" s="101">
        <v>0</v>
      </c>
      <c r="H12" s="101">
        <v>1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19">
        <v>5</v>
      </c>
      <c r="Q12" s="101">
        <v>0</v>
      </c>
      <c r="R12" s="101">
        <v>0</v>
      </c>
      <c r="S12" s="101">
        <v>0</v>
      </c>
      <c r="T12" s="101">
        <v>0</v>
      </c>
      <c r="U12" s="127">
        <v>0</v>
      </c>
      <c r="V12" s="127">
        <v>0</v>
      </c>
      <c r="W12" s="127">
        <v>0</v>
      </c>
      <c r="X12" s="127">
        <v>0</v>
      </c>
      <c r="Y12" s="128">
        <v>0</v>
      </c>
      <c r="Z12" s="129">
        <v>0</v>
      </c>
      <c r="AA12" s="101">
        <v>0</v>
      </c>
      <c r="AB12" s="101">
        <v>0</v>
      </c>
      <c r="AC12" s="101">
        <v>0</v>
      </c>
      <c r="AD12" s="26" t="s">
        <v>91</v>
      </c>
    </row>
    <row r="13" spans="1:30" s="2" customFormat="1" ht="24.75" customHeight="1">
      <c r="A13" s="26" t="s">
        <v>59</v>
      </c>
      <c r="B13" s="100">
        <f aca="true" t="shared" si="1" ref="B13:B19">C13+D13</f>
        <v>15</v>
      </c>
      <c r="C13" s="101">
        <f aca="true" t="shared" si="2" ref="C13:C19">E13+G13+I13+K13+M13+O13+Q13+S13+U13+W13</f>
        <v>2</v>
      </c>
      <c r="D13" s="101">
        <f aca="true" t="shared" si="3" ref="D13:D19">F13+H13+J13+L13+N13+P13+R13+T13+V13+X13</f>
        <v>13</v>
      </c>
      <c r="E13" s="100">
        <v>0</v>
      </c>
      <c r="F13" s="101">
        <v>1</v>
      </c>
      <c r="G13" s="101">
        <v>0</v>
      </c>
      <c r="H13" s="101">
        <v>3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2</v>
      </c>
      <c r="P13" s="119">
        <v>6</v>
      </c>
      <c r="Q13" s="101">
        <v>0</v>
      </c>
      <c r="R13" s="101">
        <v>0</v>
      </c>
      <c r="S13" s="101">
        <v>0</v>
      </c>
      <c r="T13" s="101">
        <v>0</v>
      </c>
      <c r="U13" s="127">
        <v>0</v>
      </c>
      <c r="V13" s="127">
        <v>0</v>
      </c>
      <c r="W13" s="127">
        <v>0</v>
      </c>
      <c r="X13" s="127">
        <v>3</v>
      </c>
      <c r="Y13" s="128">
        <v>0</v>
      </c>
      <c r="Z13" s="129">
        <v>0</v>
      </c>
      <c r="AA13" s="101">
        <v>0</v>
      </c>
      <c r="AB13" s="101">
        <v>0</v>
      </c>
      <c r="AC13" s="101">
        <v>0</v>
      </c>
      <c r="AD13" s="26" t="s">
        <v>59</v>
      </c>
    </row>
    <row r="14" spans="1:30" s="2" customFormat="1" ht="24.75" customHeight="1">
      <c r="A14" s="26" t="s">
        <v>62</v>
      </c>
      <c r="B14" s="100">
        <f t="shared" si="1"/>
        <v>201</v>
      </c>
      <c r="C14" s="101">
        <f t="shared" si="2"/>
        <v>11</v>
      </c>
      <c r="D14" s="101">
        <f t="shared" si="3"/>
        <v>190</v>
      </c>
      <c r="E14" s="100">
        <v>3</v>
      </c>
      <c r="F14" s="101">
        <v>12</v>
      </c>
      <c r="G14" s="101">
        <v>1</v>
      </c>
      <c r="H14" s="101">
        <v>7</v>
      </c>
      <c r="I14" s="101">
        <v>1</v>
      </c>
      <c r="J14" s="101">
        <v>4</v>
      </c>
      <c r="K14" s="101">
        <v>0</v>
      </c>
      <c r="L14" s="101">
        <v>10</v>
      </c>
      <c r="M14" s="101">
        <v>0</v>
      </c>
      <c r="N14" s="101">
        <v>3</v>
      </c>
      <c r="O14" s="101">
        <v>5</v>
      </c>
      <c r="P14" s="119">
        <v>96</v>
      </c>
      <c r="Q14" s="101">
        <v>0</v>
      </c>
      <c r="R14" s="101">
        <v>0</v>
      </c>
      <c r="S14" s="101">
        <v>0</v>
      </c>
      <c r="T14" s="101">
        <v>0</v>
      </c>
      <c r="U14" s="127">
        <v>0</v>
      </c>
      <c r="V14" s="127">
        <v>0</v>
      </c>
      <c r="W14" s="127">
        <v>1</v>
      </c>
      <c r="X14" s="127">
        <v>58</v>
      </c>
      <c r="Y14" s="128">
        <v>0</v>
      </c>
      <c r="Z14" s="129">
        <v>25</v>
      </c>
      <c r="AA14" s="101">
        <f>+AB14+AC14</f>
        <v>50</v>
      </c>
      <c r="AB14" s="101">
        <v>31</v>
      </c>
      <c r="AC14" s="101">
        <v>19</v>
      </c>
      <c r="AD14" s="26" t="s">
        <v>62</v>
      </c>
    </row>
    <row r="15" spans="1:30" s="2" customFormat="1" ht="6.75" customHeight="1">
      <c r="A15" s="26"/>
      <c r="B15" s="100"/>
      <c r="C15" s="101"/>
      <c r="D15" s="101"/>
      <c r="E15" s="128"/>
      <c r="F15" s="127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8"/>
      <c r="Z15" s="120"/>
      <c r="AA15" s="119"/>
      <c r="AB15" s="119"/>
      <c r="AC15" s="119"/>
      <c r="AD15" s="26"/>
    </row>
    <row r="16" spans="1:30" s="2" customFormat="1" ht="24.75" customHeight="1">
      <c r="A16" s="26" t="s">
        <v>64</v>
      </c>
      <c r="B16" s="100">
        <f>C16+D16</f>
        <v>73</v>
      </c>
      <c r="C16" s="101">
        <f t="shared" si="2"/>
        <v>6</v>
      </c>
      <c r="D16" s="101">
        <f>F16+H16+J16+L16+N16+P16+R16+T16+V16+X16</f>
        <v>67</v>
      </c>
      <c r="E16" s="100">
        <v>1</v>
      </c>
      <c r="F16" s="101">
        <v>6</v>
      </c>
      <c r="G16" s="101">
        <v>1</v>
      </c>
      <c r="H16" s="101">
        <v>8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3</v>
      </c>
      <c r="P16" s="119">
        <v>42</v>
      </c>
      <c r="Q16" s="101">
        <v>0</v>
      </c>
      <c r="R16" s="101">
        <v>0</v>
      </c>
      <c r="S16" s="101">
        <v>0</v>
      </c>
      <c r="T16" s="101">
        <v>0</v>
      </c>
      <c r="U16" s="127">
        <v>0</v>
      </c>
      <c r="V16" s="127">
        <v>0</v>
      </c>
      <c r="W16" s="127">
        <v>1</v>
      </c>
      <c r="X16" s="127">
        <v>11</v>
      </c>
      <c r="Y16" s="128">
        <v>0</v>
      </c>
      <c r="Z16" s="129">
        <v>2</v>
      </c>
      <c r="AA16" s="101">
        <f>+AB16+AC16</f>
        <v>16</v>
      </c>
      <c r="AB16" s="101">
        <v>9</v>
      </c>
      <c r="AC16" s="101">
        <v>7</v>
      </c>
      <c r="AD16" s="26" t="s">
        <v>64</v>
      </c>
    </row>
    <row r="17" spans="1:30" s="2" customFormat="1" ht="24.75" customHeight="1">
      <c r="A17" s="26" t="s">
        <v>65</v>
      </c>
      <c r="B17" s="100">
        <f t="shared" si="1"/>
        <v>138</v>
      </c>
      <c r="C17" s="101">
        <f t="shared" si="2"/>
        <v>7</v>
      </c>
      <c r="D17" s="101">
        <f>F17+H17+J17+L17+N17+P17+R17+T17+V17+X17</f>
        <v>131</v>
      </c>
      <c r="E17" s="100">
        <v>2</v>
      </c>
      <c r="F17" s="101">
        <v>6</v>
      </c>
      <c r="G17" s="101">
        <v>0</v>
      </c>
      <c r="H17" s="101">
        <v>2</v>
      </c>
      <c r="I17" s="101">
        <v>1</v>
      </c>
      <c r="J17" s="101">
        <v>4</v>
      </c>
      <c r="K17" s="101">
        <v>0</v>
      </c>
      <c r="L17" s="101">
        <v>9</v>
      </c>
      <c r="M17" s="101">
        <v>0</v>
      </c>
      <c r="N17" s="101">
        <v>2</v>
      </c>
      <c r="O17" s="101">
        <v>4</v>
      </c>
      <c r="P17" s="119">
        <v>61</v>
      </c>
      <c r="Q17" s="101">
        <v>0</v>
      </c>
      <c r="R17" s="101">
        <v>0</v>
      </c>
      <c r="S17" s="101">
        <v>0</v>
      </c>
      <c r="T17" s="101">
        <v>0</v>
      </c>
      <c r="U17" s="127">
        <v>0</v>
      </c>
      <c r="V17" s="127">
        <v>0</v>
      </c>
      <c r="W17" s="127">
        <v>0</v>
      </c>
      <c r="X17" s="127">
        <v>47</v>
      </c>
      <c r="Y17" s="128">
        <v>0</v>
      </c>
      <c r="Z17" s="129">
        <v>23</v>
      </c>
      <c r="AA17" s="101">
        <f>+AB17+AC17</f>
        <v>33</v>
      </c>
      <c r="AB17" s="101">
        <v>22</v>
      </c>
      <c r="AC17" s="101">
        <v>11</v>
      </c>
      <c r="AD17" s="26" t="s">
        <v>65</v>
      </c>
    </row>
    <row r="18" spans="1:30" s="2" customFormat="1" ht="24.75" customHeight="1" hidden="1">
      <c r="A18" s="26" t="s">
        <v>66</v>
      </c>
      <c r="B18" s="100">
        <f t="shared" si="1"/>
        <v>0</v>
      </c>
      <c r="C18" s="101">
        <f t="shared" si="2"/>
        <v>0</v>
      </c>
      <c r="D18" s="101">
        <f t="shared" si="3"/>
        <v>0</v>
      </c>
      <c r="E18" s="100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19">
        <v>0</v>
      </c>
      <c r="Q18" s="101">
        <v>0</v>
      </c>
      <c r="R18" s="101">
        <v>0</v>
      </c>
      <c r="S18" s="101">
        <v>0</v>
      </c>
      <c r="T18" s="101">
        <v>0</v>
      </c>
      <c r="U18" s="127">
        <v>0</v>
      </c>
      <c r="V18" s="127">
        <v>0</v>
      </c>
      <c r="W18" s="127">
        <v>0</v>
      </c>
      <c r="X18" s="127">
        <v>0</v>
      </c>
      <c r="Y18" s="128">
        <v>0</v>
      </c>
      <c r="Z18" s="129">
        <v>0</v>
      </c>
      <c r="AA18" s="101">
        <v>0</v>
      </c>
      <c r="AB18" s="101"/>
      <c r="AC18" s="101"/>
      <c r="AD18" s="26" t="s">
        <v>66</v>
      </c>
    </row>
    <row r="19" spans="1:30" s="2" customFormat="1" ht="24.75" customHeight="1">
      <c r="A19" s="58" t="s">
        <v>67</v>
      </c>
      <c r="B19" s="130">
        <f t="shared" si="1"/>
        <v>11</v>
      </c>
      <c r="C19" s="131">
        <f t="shared" si="2"/>
        <v>0</v>
      </c>
      <c r="D19" s="131">
        <f t="shared" si="3"/>
        <v>11</v>
      </c>
      <c r="E19" s="130">
        <v>0</v>
      </c>
      <c r="F19" s="131">
        <v>1</v>
      </c>
      <c r="G19" s="131">
        <v>0</v>
      </c>
      <c r="H19" s="131">
        <v>1</v>
      </c>
      <c r="I19" s="131">
        <v>0</v>
      </c>
      <c r="J19" s="131">
        <v>0</v>
      </c>
      <c r="K19" s="131">
        <v>0</v>
      </c>
      <c r="L19" s="131">
        <v>1</v>
      </c>
      <c r="M19" s="131">
        <v>0</v>
      </c>
      <c r="N19" s="131">
        <v>1</v>
      </c>
      <c r="O19" s="131">
        <v>0</v>
      </c>
      <c r="P19" s="132">
        <v>4</v>
      </c>
      <c r="Q19" s="131">
        <v>0</v>
      </c>
      <c r="R19" s="131">
        <v>0</v>
      </c>
      <c r="S19" s="131">
        <v>0</v>
      </c>
      <c r="T19" s="131">
        <v>0</v>
      </c>
      <c r="U19" s="133">
        <v>0</v>
      </c>
      <c r="V19" s="133">
        <v>0</v>
      </c>
      <c r="W19" s="133">
        <v>0</v>
      </c>
      <c r="X19" s="133">
        <v>3</v>
      </c>
      <c r="Y19" s="134">
        <v>0</v>
      </c>
      <c r="Z19" s="135">
        <v>0</v>
      </c>
      <c r="AA19" s="131">
        <f>+AB19+AC19</f>
        <v>1</v>
      </c>
      <c r="AB19" s="131">
        <v>0</v>
      </c>
      <c r="AC19" s="131">
        <v>1</v>
      </c>
      <c r="AD19" s="58" t="s">
        <v>67</v>
      </c>
    </row>
    <row r="20" spans="1:30" s="2" customFormat="1" ht="24.75" customHeight="1" hidden="1">
      <c r="A20" s="26" t="s">
        <v>68</v>
      </c>
      <c r="B20" s="103">
        <v>0</v>
      </c>
      <c r="C20" s="103">
        <v>0</v>
      </c>
      <c r="D20" s="101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19">
        <v>0</v>
      </c>
      <c r="Q20" s="103">
        <v>0</v>
      </c>
      <c r="R20" s="103">
        <v>0</v>
      </c>
      <c r="S20" s="103">
        <v>0</v>
      </c>
      <c r="T20" s="103">
        <v>0</v>
      </c>
      <c r="U20" s="136">
        <v>0</v>
      </c>
      <c r="V20" s="136">
        <v>0</v>
      </c>
      <c r="W20" s="136">
        <v>0</v>
      </c>
      <c r="X20" s="136">
        <v>0</v>
      </c>
      <c r="Y20" s="136">
        <v>0</v>
      </c>
      <c r="Z20" s="136">
        <v>0</v>
      </c>
      <c r="AA20" s="103">
        <v>0</v>
      </c>
      <c r="AB20" s="103">
        <v>0</v>
      </c>
      <c r="AC20" s="103">
        <v>0</v>
      </c>
      <c r="AD20" s="26" t="s">
        <v>68</v>
      </c>
    </row>
    <row r="21" spans="1:30" s="2" customFormat="1" ht="24.75" customHeight="1" hidden="1">
      <c r="A21" s="26" t="s">
        <v>69</v>
      </c>
      <c r="B21" s="103">
        <v>0</v>
      </c>
      <c r="C21" s="103">
        <v>0</v>
      </c>
      <c r="D21" s="101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19">
        <v>0</v>
      </c>
      <c r="Q21" s="103">
        <v>0</v>
      </c>
      <c r="R21" s="103">
        <v>0</v>
      </c>
      <c r="S21" s="103">
        <v>0</v>
      </c>
      <c r="T21" s="103">
        <v>0</v>
      </c>
      <c r="U21" s="136">
        <v>0</v>
      </c>
      <c r="V21" s="136">
        <v>0</v>
      </c>
      <c r="W21" s="136">
        <v>0</v>
      </c>
      <c r="X21" s="136">
        <v>0</v>
      </c>
      <c r="Y21" s="136">
        <v>0</v>
      </c>
      <c r="Z21" s="136">
        <v>0</v>
      </c>
      <c r="AA21" s="103">
        <v>0</v>
      </c>
      <c r="AB21" s="103">
        <v>0</v>
      </c>
      <c r="AC21" s="103">
        <v>0</v>
      </c>
      <c r="AD21" s="26" t="s">
        <v>69</v>
      </c>
    </row>
    <row r="22" spans="1:30" s="2" customFormat="1" ht="24.75" customHeight="1" hidden="1">
      <c r="A22" s="137" t="s">
        <v>92</v>
      </c>
      <c r="B22" s="138">
        <f>SUM(E22:X22)</f>
        <v>0</v>
      </c>
      <c r="C22" s="138" t="e">
        <f>E22+I22+Q22+S22+#REF!+U22+W22</f>
        <v>#REF!</v>
      </c>
      <c r="D22" s="138" t="e">
        <f>F22+J22+R22+T22+#REF!+V22+X22</f>
        <v>#REF!</v>
      </c>
      <c r="E22" s="138">
        <v>0</v>
      </c>
      <c r="F22" s="138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/>
      <c r="P22" s="119"/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19">
        <f>SUM(AB22:AC22)</f>
        <v>0</v>
      </c>
      <c r="AB22" s="119">
        <v>0</v>
      </c>
      <c r="AC22" s="119">
        <v>0</v>
      </c>
      <c r="AD22" s="137" t="s">
        <v>92</v>
      </c>
    </row>
    <row r="23" ht="12.75">
      <c r="D23" s="141"/>
    </row>
    <row r="24" ht="12.75">
      <c r="D24" s="141"/>
    </row>
    <row r="25" ht="12.75">
      <c r="D25" s="141"/>
    </row>
    <row r="26" ht="12.75">
      <c r="D26" s="141"/>
    </row>
    <row r="27" ht="12.75">
      <c r="D27" s="141"/>
    </row>
    <row r="28" ht="12.75">
      <c r="D28" s="141"/>
    </row>
    <row r="29" ht="12.75">
      <c r="D29" s="141"/>
    </row>
    <row r="30" ht="12.75">
      <c r="D30" s="141"/>
    </row>
    <row r="31" ht="12.75">
      <c r="D31" s="141"/>
    </row>
    <row r="32" ht="12.75">
      <c r="D32" s="141"/>
    </row>
    <row r="33" ht="12.75">
      <c r="D33" s="141"/>
    </row>
    <row r="34" ht="12.75">
      <c r="D34" s="141"/>
    </row>
    <row r="35" ht="12.75">
      <c r="D35" s="141"/>
    </row>
    <row r="36" ht="12.75">
      <c r="D36" s="141"/>
    </row>
    <row r="37" ht="12.75">
      <c r="D37" s="141"/>
    </row>
  </sheetData>
  <sheetProtection/>
  <mergeCells count="19">
    <mergeCell ref="A3:A5"/>
    <mergeCell ref="B3:N3"/>
    <mergeCell ref="Q3:X3"/>
    <mergeCell ref="AD3:AD5"/>
    <mergeCell ref="B4:D4"/>
    <mergeCell ref="E4:F4"/>
    <mergeCell ref="G4:H4"/>
    <mergeCell ref="I4:J4"/>
    <mergeCell ref="K4:L4"/>
    <mergeCell ref="M4:N4"/>
    <mergeCell ref="Y3:Z4"/>
    <mergeCell ref="O1:AD1"/>
    <mergeCell ref="U4:V4"/>
    <mergeCell ref="W4:X4"/>
    <mergeCell ref="S4:T4"/>
    <mergeCell ref="B1:N1"/>
    <mergeCell ref="O4:P4"/>
    <mergeCell ref="Q4:R4"/>
    <mergeCell ref="AA3:AC4"/>
  </mergeCells>
  <printOptions/>
  <pageMargins left="0.5511811023622047" right="0.5905511811023623" top="0.984251968503937" bottom="0.5118110236220472" header="0.5118110236220472" footer="0.5118110236220472"/>
  <pageSetup firstPageNumber="17" useFirstPageNumber="1" horizontalDpi="600" verticalDpi="600" orientation="portrait" paperSize="9" scale="48" r:id="rId1"/>
  <headerFooter alignWithMargins="0">
    <oddFooter>&amp;C&amp;"ＭＳ Ｐ明朝,標準"&amp;10- &amp;P&amp;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2018-02-05T02:19:16Z</cp:lastPrinted>
  <dcterms:created xsi:type="dcterms:W3CDTF">2017-02-03T04:03:15Z</dcterms:created>
  <dcterms:modified xsi:type="dcterms:W3CDTF">2023-02-16T04:54:51Z</dcterms:modified>
  <cp:category/>
  <cp:version/>
  <cp:contentType/>
  <cp:contentStatus/>
</cp:coreProperties>
</file>