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6.1公表分\③公表資料\01_統計表\"/>
    </mc:Choice>
  </mc:AlternateContent>
  <bookViews>
    <workbookView xWindow="600" yWindow="120" windowWidth="19400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62913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<sst xmlns="http://schemas.openxmlformats.org/spreadsheetml/2006/main" count="194" uniqueCount="63">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</sst>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23" width="6.6328125" customWidth="1"/>
    <col min="24" max="24" width="11.7265625" customWidth="1"/>
  </cols>
  <sheetData>
    <row r="2" spans="1:24" x14ac:dyDescent="0.2">
      <c r="A2" t="s">
        <v>62</v>
      </c>
      <c r="C2" s="16"/>
      <c r="D2" s="16"/>
      <c r="E2" s="16"/>
      <c r="F2" s="16"/>
    </row>
    <row r="3" spans="1:24" x14ac:dyDescent="0.2">
      <c r="C3" s="16"/>
      <c r="D3" s="16"/>
      <c r="E3" s="16"/>
      <c r="F3" s="16"/>
    </row>
    <row r="4" spans="1:24" x14ac:dyDescent="0.2">
      <c r="A4" t="s">
        <v>44</v>
      </c>
      <c r="C4" s="16"/>
      <c r="D4" s="16"/>
      <c r="E4" s="16"/>
      <c r="F4" s="16"/>
    </row>
    <row r="5" spans="1:24" ht="13.5" customHeight="1" x14ac:dyDescent="0.2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2">
      <c r="A6" s="81"/>
      <c r="B6" s="20"/>
      <c r="C6" s="83" t="s">
        <v>54</v>
      </c>
      <c r="D6" s="83" t="s">
        <v>56</v>
      </c>
      <c r="E6" s="83" t="s">
        <v>55</v>
      </c>
      <c r="F6" s="83" t="s">
        <v>57</v>
      </c>
      <c r="G6" s="15"/>
      <c r="H6" s="20"/>
      <c r="I6" s="74" t="s">
        <v>58</v>
      </c>
      <c r="J6" s="20"/>
      <c r="K6" s="74" t="s">
        <v>58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2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58</v>
      </c>
      <c r="R7" s="74" t="s">
        <v>31</v>
      </c>
      <c r="S7" s="13" t="s">
        <v>30</v>
      </c>
      <c r="T7" s="12" t="s">
        <v>32</v>
      </c>
      <c r="U7" s="74" t="s">
        <v>58</v>
      </c>
      <c r="V7" s="75" t="s">
        <v>31</v>
      </c>
      <c r="W7" s="21" t="s">
        <v>49</v>
      </c>
      <c r="X7" s="74" t="s">
        <v>50</v>
      </c>
    </row>
    <row r="8" spans="1:24" ht="30.75" customHeight="1" x14ac:dyDescent="0.2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2">
      <c r="A9" s="8" t="s">
        <v>29</v>
      </c>
      <c r="B9" s="34">
        <f>B10+B11</f>
        <v>-490</v>
      </c>
      <c r="C9" s="34">
        <f>C10+C11</f>
        <v>-48</v>
      </c>
      <c r="D9" s="64">
        <f>IF(B9-C9=0,"-",(1-(B9/(B9-C9)))*-1)</f>
        <v>0.10859728506787336</v>
      </c>
      <c r="E9" s="34">
        <f>E10+E11</f>
        <v>-6293</v>
      </c>
      <c r="F9" s="64">
        <f>IF(B9-E9=0,"-",(1-(B9/(B9-E9)))*-1)</f>
        <v>-1.0844390832328106</v>
      </c>
      <c r="G9" s="34">
        <f>G10+G11</f>
        <v>-462</v>
      </c>
      <c r="H9" s="34">
        <f>H10+H11</f>
        <v>253</v>
      </c>
      <c r="I9" s="34">
        <f>I10+I11</f>
        <v>3316</v>
      </c>
      <c r="J9" s="34">
        <f>J10+J11</f>
        <v>715</v>
      </c>
      <c r="K9" s="34">
        <f>K10+K11</f>
        <v>8296</v>
      </c>
      <c r="L9" s="51">
        <f t="shared" ref="L9:L19" si="0">M9-N9</f>
        <v>-10.147402408201302</v>
      </c>
      <c r="M9" s="55">
        <v>5.5569108425864266</v>
      </c>
      <c r="N9" s="55">
        <v>15.704313250787729</v>
      </c>
      <c r="O9" s="34">
        <f t="shared" ref="O9:W9" si="1">O10+O11</f>
        <v>-28</v>
      </c>
      <c r="P9" s="34">
        <f t="shared" si="1"/>
        <v>942</v>
      </c>
      <c r="Q9" s="34">
        <f t="shared" si="1"/>
        <v>15440</v>
      </c>
      <c r="R9" s="34">
        <f t="shared" si="1"/>
        <v>555</v>
      </c>
      <c r="S9" s="34">
        <f t="shared" si="1"/>
        <v>387</v>
      </c>
      <c r="T9" s="34">
        <f t="shared" si="1"/>
        <v>970</v>
      </c>
      <c r="U9" s="34">
        <f t="shared" si="1"/>
        <v>16753</v>
      </c>
      <c r="V9" s="34">
        <f t="shared" si="1"/>
        <v>583</v>
      </c>
      <c r="W9" s="34">
        <f t="shared" si="1"/>
        <v>387</v>
      </c>
      <c r="X9" s="51">
        <v>-0.61499408534552913</v>
      </c>
    </row>
    <row r="10" spans="1:24" ht="18.75" customHeight="1" x14ac:dyDescent="0.2">
      <c r="A10" s="6" t="s">
        <v>28</v>
      </c>
      <c r="B10" s="35">
        <f>B20+B21+B22+B23</f>
        <v>-241</v>
      </c>
      <c r="C10" s="35">
        <f>C20+C21+C22+C23</f>
        <v>25</v>
      </c>
      <c r="D10" s="65">
        <f t="shared" ref="D10:D38" si="2">IF(B10-C10=0,"-",(1-(B10/(B10-C10)))*-1)</f>
        <v>-9.398496240601506E-2</v>
      </c>
      <c r="E10" s="35">
        <f>E20+E21+E22+E23</f>
        <v>-4033</v>
      </c>
      <c r="F10" s="65">
        <f t="shared" ref="F10:F38" si="3">IF(B10-E10=0,"-",(1-(B10/(B10-E10)))*-1)</f>
        <v>-1.063554852320675</v>
      </c>
      <c r="G10" s="35">
        <f>G20+G21+G22+G23</f>
        <v>-268</v>
      </c>
      <c r="H10" s="35">
        <f>H20+H21+H22+H23</f>
        <v>206</v>
      </c>
      <c r="I10" s="35">
        <f>I20+I21+I22+I23</f>
        <v>2664</v>
      </c>
      <c r="J10" s="35">
        <f>J20+J21+J22+J23</f>
        <v>474</v>
      </c>
      <c r="K10" s="35">
        <f>K20+K21+K22+K23</f>
        <v>5757</v>
      </c>
      <c r="L10" s="48">
        <f t="shared" si="0"/>
        <v>-7.7955335625134126</v>
      </c>
      <c r="M10" s="56">
        <v>5.992089230887176</v>
      </c>
      <c r="N10" s="56">
        <v>13.787622793400589</v>
      </c>
      <c r="O10" s="35">
        <f t="shared" ref="O10:W10" si="4">O20+O21+O22+O23</f>
        <v>27</v>
      </c>
      <c r="P10" s="35">
        <f t="shared" si="4"/>
        <v>688</v>
      </c>
      <c r="Q10" s="35">
        <f t="shared" si="4"/>
        <v>11809</v>
      </c>
      <c r="R10" s="35">
        <f t="shared" si="4"/>
        <v>455</v>
      </c>
      <c r="S10" s="35">
        <f t="shared" si="4"/>
        <v>233</v>
      </c>
      <c r="T10" s="35">
        <f t="shared" si="4"/>
        <v>661</v>
      </c>
      <c r="U10" s="35">
        <f t="shared" si="4"/>
        <v>12749</v>
      </c>
      <c r="V10" s="35">
        <f t="shared" si="4"/>
        <v>443</v>
      </c>
      <c r="W10" s="35">
        <f t="shared" si="4"/>
        <v>218</v>
      </c>
      <c r="X10" s="48">
        <v>0.78537091861142727</v>
      </c>
    </row>
    <row r="11" spans="1:24" ht="18.75" customHeight="1" x14ac:dyDescent="0.2">
      <c r="A11" s="2" t="s">
        <v>27</v>
      </c>
      <c r="B11" s="36">
        <f>B12+B13+B14+B15+B16</f>
        <v>-249</v>
      </c>
      <c r="C11" s="36">
        <f>C12+C13+C14+C15+C16</f>
        <v>-73</v>
      </c>
      <c r="D11" s="66">
        <f t="shared" si="2"/>
        <v>0.41477272727272729</v>
      </c>
      <c r="E11" s="36">
        <f>E12+E13+E14+E15+E16</f>
        <v>-2260</v>
      </c>
      <c r="F11" s="66">
        <f t="shared" si="3"/>
        <v>-1.1238189955246147</v>
      </c>
      <c r="G11" s="36">
        <f>G12+G13+G14+G15+G16</f>
        <v>-194</v>
      </c>
      <c r="H11" s="36">
        <f>H12+H13+H14+H15+H16</f>
        <v>47</v>
      </c>
      <c r="I11" s="36">
        <f>I12+I13+I14+I15+I16</f>
        <v>652</v>
      </c>
      <c r="J11" s="36">
        <f>J12+J13+J14+J15+J16</f>
        <v>241</v>
      </c>
      <c r="K11" s="36">
        <f>K12+K13+K14+K15+K16</f>
        <v>2539</v>
      </c>
      <c r="L11" s="50">
        <f t="shared" si="0"/>
        <v>-17.398739752348682</v>
      </c>
      <c r="M11" s="57">
        <v>4.2151585997958145</v>
      </c>
      <c r="N11" s="57">
        <v>21.613898352144496</v>
      </c>
      <c r="O11" s="36">
        <f t="shared" ref="O11:W11" si="5">O12+O13+O14+O15+O16</f>
        <v>-55</v>
      </c>
      <c r="P11" s="36">
        <f t="shared" si="5"/>
        <v>254</v>
      </c>
      <c r="Q11" s="36">
        <f t="shared" si="5"/>
        <v>3631</v>
      </c>
      <c r="R11" s="36">
        <f t="shared" si="5"/>
        <v>100</v>
      </c>
      <c r="S11" s="36">
        <f t="shared" si="5"/>
        <v>154</v>
      </c>
      <c r="T11" s="36">
        <f t="shared" si="5"/>
        <v>309</v>
      </c>
      <c r="U11" s="36">
        <f t="shared" si="5"/>
        <v>4004</v>
      </c>
      <c r="V11" s="36">
        <f t="shared" si="5"/>
        <v>140</v>
      </c>
      <c r="W11" s="36">
        <f t="shared" si="5"/>
        <v>169</v>
      </c>
      <c r="X11" s="53">
        <v>-4.9326324040163811</v>
      </c>
    </row>
    <row r="12" spans="1:24" ht="18.75" customHeight="1" x14ac:dyDescent="0.2">
      <c r="A12" s="6" t="s">
        <v>26</v>
      </c>
      <c r="B12" s="35">
        <f>B24</f>
        <v>-13</v>
      </c>
      <c r="C12" s="35">
        <f>C24</f>
        <v>-6</v>
      </c>
      <c r="D12" s="65">
        <f t="shared" si="2"/>
        <v>0.85714285714285721</v>
      </c>
      <c r="E12" s="35">
        <f>E24</f>
        <v>-103</v>
      </c>
      <c r="F12" s="65">
        <f t="shared" si="3"/>
        <v>-1.1444444444444444</v>
      </c>
      <c r="G12" s="35">
        <f>G24</f>
        <v>-7</v>
      </c>
      <c r="H12" s="35">
        <f>H24</f>
        <v>4</v>
      </c>
      <c r="I12" s="35">
        <f>I24</f>
        <v>61</v>
      </c>
      <c r="J12" s="35">
        <f>J24</f>
        <v>11</v>
      </c>
      <c r="K12" s="35">
        <f>K24</f>
        <v>178</v>
      </c>
      <c r="L12" s="48">
        <f t="shared" si="0"/>
        <v>-7.9394427163770045</v>
      </c>
      <c r="M12" s="56">
        <v>4.5368244093582879</v>
      </c>
      <c r="N12" s="56">
        <v>12.476267125735292</v>
      </c>
      <c r="O12" s="35">
        <f t="shared" ref="O12:W12" si="6">O24</f>
        <v>-6</v>
      </c>
      <c r="P12" s="35">
        <f t="shared" si="6"/>
        <v>24</v>
      </c>
      <c r="Q12" s="35">
        <f t="shared" si="6"/>
        <v>314</v>
      </c>
      <c r="R12" s="35">
        <f t="shared" si="6"/>
        <v>13</v>
      </c>
      <c r="S12" s="35">
        <f t="shared" si="6"/>
        <v>11</v>
      </c>
      <c r="T12" s="35">
        <f t="shared" si="6"/>
        <v>30</v>
      </c>
      <c r="U12" s="35">
        <f t="shared" si="6"/>
        <v>300</v>
      </c>
      <c r="V12" s="35">
        <f t="shared" si="6"/>
        <v>17</v>
      </c>
      <c r="W12" s="35">
        <f t="shared" si="6"/>
        <v>13</v>
      </c>
      <c r="X12" s="48">
        <v>-6.8052366140374403</v>
      </c>
    </row>
    <row r="13" spans="1:24" ht="18.75" customHeight="1" x14ac:dyDescent="0.2">
      <c r="A13" s="4" t="s">
        <v>25</v>
      </c>
      <c r="B13" s="37">
        <f>B25+B26+B27</f>
        <v>-54</v>
      </c>
      <c r="C13" s="37">
        <f>C25+C26+C27</f>
        <v>22</v>
      </c>
      <c r="D13" s="67">
        <f t="shared" si="2"/>
        <v>-0.28947368421052633</v>
      </c>
      <c r="E13" s="37">
        <f>E25+E26+E27</f>
        <v>-617</v>
      </c>
      <c r="F13" s="67">
        <f t="shared" si="3"/>
        <v>-1.0959147424511546</v>
      </c>
      <c r="G13" s="37">
        <f>G25+G26+G27</f>
        <v>-44</v>
      </c>
      <c r="H13" s="37">
        <f>H25+H26+H27</f>
        <v>3</v>
      </c>
      <c r="I13" s="37">
        <f>I25+I26+I27</f>
        <v>89</v>
      </c>
      <c r="J13" s="37">
        <f>J25+J26+J27</f>
        <v>47</v>
      </c>
      <c r="K13" s="37">
        <f>K25+K26+K27</f>
        <v>499</v>
      </c>
      <c r="L13" s="49">
        <f t="shared" si="0"/>
        <v>-22.1745715930759</v>
      </c>
      <c r="M13" s="58">
        <v>1.5119026086188112</v>
      </c>
      <c r="N13" s="58">
        <v>23.686474201694711</v>
      </c>
      <c r="O13" s="37">
        <f t="shared" ref="O13:W13" si="7">O25+O26+O27</f>
        <v>-10</v>
      </c>
      <c r="P13" s="37">
        <f t="shared" si="7"/>
        <v>36</v>
      </c>
      <c r="Q13" s="37">
        <f t="shared" si="7"/>
        <v>495</v>
      </c>
      <c r="R13" s="37">
        <f t="shared" si="7"/>
        <v>11</v>
      </c>
      <c r="S13" s="37">
        <f t="shared" si="7"/>
        <v>25</v>
      </c>
      <c r="T13" s="37">
        <f t="shared" si="7"/>
        <v>46</v>
      </c>
      <c r="U13" s="37">
        <f t="shared" si="7"/>
        <v>702</v>
      </c>
      <c r="V13" s="37">
        <f t="shared" si="7"/>
        <v>23</v>
      </c>
      <c r="W13" s="37">
        <f t="shared" si="7"/>
        <v>23</v>
      </c>
      <c r="X13" s="49">
        <v>-5.0396753620627024</v>
      </c>
    </row>
    <row r="14" spans="1:24" ht="18.75" customHeight="1" x14ac:dyDescent="0.2">
      <c r="A14" s="4" t="s">
        <v>24</v>
      </c>
      <c r="B14" s="37">
        <f>B28+B29+B30+B31</f>
        <v>-87</v>
      </c>
      <c r="C14" s="37">
        <f>C28+C29+C30+C31</f>
        <v>-16</v>
      </c>
      <c r="D14" s="67">
        <f t="shared" si="2"/>
        <v>0.22535211267605626</v>
      </c>
      <c r="E14" s="37">
        <f>E28+E29+E30+E31</f>
        <v>-747</v>
      </c>
      <c r="F14" s="67">
        <f t="shared" si="3"/>
        <v>-1.1318181818181818</v>
      </c>
      <c r="G14" s="37">
        <f>G28+G29+G30+G31</f>
        <v>-62</v>
      </c>
      <c r="H14" s="37">
        <f>H28+H29+H30+H31</f>
        <v>23</v>
      </c>
      <c r="I14" s="37">
        <f>I28+I29+I30+I31</f>
        <v>283</v>
      </c>
      <c r="J14" s="37">
        <f>J28+J29+J30+J31</f>
        <v>85</v>
      </c>
      <c r="K14" s="37">
        <f>K28+K29+K30+K31</f>
        <v>922</v>
      </c>
      <c r="L14" s="49">
        <f t="shared" si="0"/>
        <v>-14.459454106088817</v>
      </c>
      <c r="M14" s="58">
        <v>5.363991039355529</v>
      </c>
      <c r="N14" s="58">
        <v>19.823445145444346</v>
      </c>
      <c r="O14" s="37">
        <f t="shared" ref="O14:W14" si="8">O28+O29+O30+O31</f>
        <v>-25</v>
      </c>
      <c r="P14" s="37">
        <f t="shared" si="8"/>
        <v>86</v>
      </c>
      <c r="Q14" s="37">
        <f t="shared" si="8"/>
        <v>1458</v>
      </c>
      <c r="R14" s="37">
        <f t="shared" si="8"/>
        <v>38</v>
      </c>
      <c r="S14" s="37">
        <f t="shared" si="8"/>
        <v>48</v>
      </c>
      <c r="T14" s="37">
        <f t="shared" si="8"/>
        <v>111</v>
      </c>
      <c r="U14" s="37">
        <f t="shared" si="8"/>
        <v>1566</v>
      </c>
      <c r="V14" s="37">
        <f t="shared" si="8"/>
        <v>56</v>
      </c>
      <c r="W14" s="37">
        <f t="shared" si="8"/>
        <v>55</v>
      </c>
      <c r="X14" s="49">
        <v>-5.8304250427777475</v>
      </c>
    </row>
    <row r="15" spans="1:24" ht="18.75" customHeight="1" x14ac:dyDescent="0.2">
      <c r="A15" s="4" t="s">
        <v>23</v>
      </c>
      <c r="B15" s="37">
        <f>B32+B33+B34+B35</f>
        <v>-63</v>
      </c>
      <c r="C15" s="37">
        <f>C32+C33+C34+C35</f>
        <v>-76</v>
      </c>
      <c r="D15" s="67">
        <f t="shared" si="2"/>
        <v>-5.8461538461538458</v>
      </c>
      <c r="E15" s="37">
        <f>E32+E33+E34+E35</f>
        <v>-437</v>
      </c>
      <c r="F15" s="67">
        <f t="shared" si="3"/>
        <v>-1.1684491978609626</v>
      </c>
      <c r="G15" s="37">
        <f>G32+G33+G34+G35</f>
        <v>-53</v>
      </c>
      <c r="H15" s="37">
        <f>H32+H33+H34+H35</f>
        <v>16</v>
      </c>
      <c r="I15" s="37">
        <f>I32+I33+I34+I35</f>
        <v>191</v>
      </c>
      <c r="J15" s="37">
        <f>J32+J33+J34+J35</f>
        <v>69</v>
      </c>
      <c r="K15" s="39">
        <f>K32+K33+K34+K35</f>
        <v>670</v>
      </c>
      <c r="L15" s="49">
        <f>M15-N15</f>
        <v>-16.330365531743546</v>
      </c>
      <c r="M15" s="58">
        <v>4.9299216699603159</v>
      </c>
      <c r="N15" s="58">
        <v>21.260287201703861</v>
      </c>
      <c r="O15" s="39">
        <f t="shared" ref="O15:W15" si="9">O32+O33+O34+O35</f>
        <v>-10</v>
      </c>
      <c r="P15" s="37">
        <f t="shared" si="9"/>
        <v>85</v>
      </c>
      <c r="Q15" s="37">
        <f t="shared" si="9"/>
        <v>1161</v>
      </c>
      <c r="R15" s="37">
        <f t="shared" si="9"/>
        <v>27</v>
      </c>
      <c r="S15" s="37">
        <f t="shared" si="9"/>
        <v>58</v>
      </c>
      <c r="T15" s="37">
        <f>T32+T33+T34+T35</f>
        <v>95</v>
      </c>
      <c r="U15" s="37">
        <f t="shared" si="9"/>
        <v>1119</v>
      </c>
      <c r="V15" s="37">
        <f t="shared" si="9"/>
        <v>36</v>
      </c>
      <c r="W15" s="37">
        <f t="shared" si="9"/>
        <v>59</v>
      </c>
      <c r="X15" s="49">
        <v>-3.0812010437251942</v>
      </c>
    </row>
    <row r="16" spans="1:24" ht="18.75" customHeight="1" x14ac:dyDescent="0.2">
      <c r="A16" s="2" t="s">
        <v>22</v>
      </c>
      <c r="B16" s="36">
        <f>B36+B37+B38</f>
        <v>-32</v>
      </c>
      <c r="C16" s="36">
        <f>C36+C37+C38</f>
        <v>3</v>
      </c>
      <c r="D16" s="66">
        <f t="shared" si="2"/>
        <v>-8.5714285714285743E-2</v>
      </c>
      <c r="E16" s="36">
        <f>E36+E37+E38</f>
        <v>-356</v>
      </c>
      <c r="F16" s="66">
        <f t="shared" si="3"/>
        <v>-1.0987654320987654</v>
      </c>
      <c r="G16" s="36">
        <f>G36+G37+G38</f>
        <v>-28</v>
      </c>
      <c r="H16" s="36">
        <f>H36+H37+H38</f>
        <v>1</v>
      </c>
      <c r="I16" s="36">
        <f>I36+I37+I38</f>
        <v>28</v>
      </c>
      <c r="J16" s="36">
        <f>J36+J37+J38</f>
        <v>29</v>
      </c>
      <c r="K16" s="36">
        <f>K36+K37+K38</f>
        <v>270</v>
      </c>
      <c r="L16" s="50">
        <f t="shared" si="0"/>
        <v>-37.28539011025093</v>
      </c>
      <c r="M16" s="57">
        <v>1.3316210753661044</v>
      </c>
      <c r="N16" s="57">
        <v>38.617011185617031</v>
      </c>
      <c r="O16" s="36">
        <f t="shared" ref="O16:W16" si="10">O36+O37+O38</f>
        <v>-4</v>
      </c>
      <c r="P16" s="36">
        <f t="shared" si="10"/>
        <v>23</v>
      </c>
      <c r="Q16" s="36">
        <f t="shared" si="10"/>
        <v>203</v>
      </c>
      <c r="R16" s="36">
        <f t="shared" si="10"/>
        <v>11</v>
      </c>
      <c r="S16" s="36">
        <f t="shared" si="10"/>
        <v>12</v>
      </c>
      <c r="T16" s="36">
        <f t="shared" si="10"/>
        <v>27</v>
      </c>
      <c r="U16" s="36">
        <f t="shared" si="10"/>
        <v>317</v>
      </c>
      <c r="V16" s="36">
        <f t="shared" si="10"/>
        <v>8</v>
      </c>
      <c r="W16" s="36">
        <f t="shared" si="10"/>
        <v>19</v>
      </c>
      <c r="X16" s="53">
        <v>-5.326484301464415</v>
      </c>
    </row>
    <row r="17" spans="1:24" ht="18.75" customHeight="1" x14ac:dyDescent="0.2">
      <c r="A17" s="6" t="s">
        <v>21</v>
      </c>
      <c r="B17" s="35">
        <f>B12+B13+B20</f>
        <v>-256</v>
      </c>
      <c r="C17" s="35">
        <f>C12+C13+C20</f>
        <v>-61</v>
      </c>
      <c r="D17" s="65">
        <f t="shared" si="2"/>
        <v>0.31282051282051282</v>
      </c>
      <c r="E17" s="35">
        <f>E12+E13+E20</f>
        <v>-2737</v>
      </c>
      <c r="F17" s="65">
        <f t="shared" si="3"/>
        <v>-1.1031841999193874</v>
      </c>
      <c r="G17" s="35">
        <f>G12+G13+G20</f>
        <v>-170</v>
      </c>
      <c r="H17" s="35">
        <f>H12+H13+H20</f>
        <v>87</v>
      </c>
      <c r="I17" s="35">
        <f>I12+I13+I20</f>
        <v>1298</v>
      </c>
      <c r="J17" s="35">
        <f>J12+J13+J20</f>
        <v>257</v>
      </c>
      <c r="K17" s="35">
        <f>K12+K13+K20</f>
        <v>3219</v>
      </c>
      <c r="L17" s="48">
        <f t="shared" si="0"/>
        <v>-9.2044684022689403</v>
      </c>
      <c r="M17" s="56">
        <v>4.7105220646905765</v>
      </c>
      <c r="N17" s="56">
        <v>13.914990466959518</v>
      </c>
      <c r="O17" s="35">
        <f t="shared" ref="O17:W17" si="11">O12+O13+O20</f>
        <v>-86</v>
      </c>
      <c r="P17" s="35">
        <f t="shared" si="11"/>
        <v>261</v>
      </c>
      <c r="Q17" s="35">
        <f t="shared" si="11"/>
        <v>5262</v>
      </c>
      <c r="R17" s="35">
        <f t="shared" si="11"/>
        <v>173</v>
      </c>
      <c r="S17" s="35">
        <f t="shared" si="11"/>
        <v>88</v>
      </c>
      <c r="T17" s="35">
        <f t="shared" si="11"/>
        <v>347</v>
      </c>
      <c r="U17" s="35">
        <f t="shared" si="11"/>
        <v>6078</v>
      </c>
      <c r="V17" s="35">
        <f t="shared" si="11"/>
        <v>240</v>
      </c>
      <c r="W17" s="35">
        <f t="shared" si="11"/>
        <v>107</v>
      </c>
      <c r="X17" s="48">
        <v>-4.656378132912522</v>
      </c>
    </row>
    <row r="18" spans="1:24" ht="18.75" customHeight="1" x14ac:dyDescent="0.2">
      <c r="A18" s="4" t="s">
        <v>20</v>
      </c>
      <c r="B18" s="37">
        <f>B14+B22</f>
        <v>-118</v>
      </c>
      <c r="C18" s="37">
        <f>C14+C22</f>
        <v>16</v>
      </c>
      <c r="D18" s="67">
        <f t="shared" si="2"/>
        <v>-0.11940298507462688</v>
      </c>
      <c r="E18" s="37">
        <f>E14+E22</f>
        <v>-1500</v>
      </c>
      <c r="F18" s="67">
        <f t="shared" si="3"/>
        <v>-1.085383502170767</v>
      </c>
      <c r="G18" s="37">
        <f>G14+G22</f>
        <v>-110</v>
      </c>
      <c r="H18" s="37">
        <f>H14+H22</f>
        <v>42</v>
      </c>
      <c r="I18" s="37">
        <f>I14+I22</f>
        <v>554</v>
      </c>
      <c r="J18" s="37">
        <f>J14+J22</f>
        <v>152</v>
      </c>
      <c r="K18" s="37">
        <f>K14+K22</f>
        <v>1691</v>
      </c>
      <c r="L18" s="49">
        <f t="shared" si="0"/>
        <v>-13.660021624681807</v>
      </c>
      <c r="M18" s="58">
        <v>5.2156446203330527</v>
      </c>
      <c r="N18" s="58">
        <v>18.875666245014859</v>
      </c>
      <c r="O18" s="37">
        <f t="shared" ref="O18:W18" si="12">O14+O22</f>
        <v>-8</v>
      </c>
      <c r="P18" s="37">
        <f t="shared" si="12"/>
        <v>175</v>
      </c>
      <c r="Q18" s="37">
        <f t="shared" si="12"/>
        <v>2725</v>
      </c>
      <c r="R18" s="37">
        <f t="shared" si="12"/>
        <v>74</v>
      </c>
      <c r="S18" s="37">
        <f t="shared" si="12"/>
        <v>101</v>
      </c>
      <c r="T18" s="37">
        <f t="shared" si="12"/>
        <v>183</v>
      </c>
      <c r="U18" s="37">
        <f t="shared" si="12"/>
        <v>3088</v>
      </c>
      <c r="V18" s="37">
        <f t="shared" si="12"/>
        <v>92</v>
      </c>
      <c r="W18" s="37">
        <f t="shared" si="12"/>
        <v>91</v>
      </c>
      <c r="X18" s="49">
        <v>-0.99345611815867585</v>
      </c>
    </row>
    <row r="19" spans="1:24" ht="18.75" customHeight="1" x14ac:dyDescent="0.2">
      <c r="A19" s="2" t="s">
        <v>19</v>
      </c>
      <c r="B19" s="36">
        <f>B15+B16+B21+B23</f>
        <v>-116</v>
      </c>
      <c r="C19" s="36">
        <f>C15+C16+C21+C23</f>
        <v>-3</v>
      </c>
      <c r="D19" s="66">
        <f t="shared" si="2"/>
        <v>2.6548672566371723E-2</v>
      </c>
      <c r="E19" s="36">
        <f>E15+E16+E21+E23</f>
        <v>-2056</v>
      </c>
      <c r="F19" s="66">
        <f t="shared" si="3"/>
        <v>-1.0597938144329897</v>
      </c>
      <c r="G19" s="36">
        <f>G15+G16+G21+G23</f>
        <v>-182</v>
      </c>
      <c r="H19" s="36">
        <f>H15+H16+H21+H23</f>
        <v>124</v>
      </c>
      <c r="I19" s="36">
        <f>I15+I16+I21+I23</f>
        <v>1464</v>
      </c>
      <c r="J19" s="36">
        <f>J15+J16+J21+J23</f>
        <v>306</v>
      </c>
      <c r="K19" s="38">
        <f>K15+K16+K21+K23</f>
        <v>3386</v>
      </c>
      <c r="L19" s="50">
        <f t="shared" si="0"/>
        <v>-9.575466510299572</v>
      </c>
      <c r="M19" s="57">
        <v>6.5239442158085001</v>
      </c>
      <c r="N19" s="57">
        <v>16.099410726108072</v>
      </c>
      <c r="O19" s="38">
        <f t="shared" ref="O19:W19" si="13">O15+O16+O21+O23</f>
        <v>66</v>
      </c>
      <c r="P19" s="38">
        <f>P15+P16+P21+P23</f>
        <v>506</v>
      </c>
      <c r="Q19" s="36">
        <f t="shared" si="13"/>
        <v>7453</v>
      </c>
      <c r="R19" s="36">
        <f t="shared" si="13"/>
        <v>308</v>
      </c>
      <c r="S19" s="36">
        <f t="shared" si="13"/>
        <v>198</v>
      </c>
      <c r="T19" s="36">
        <f t="shared" si="13"/>
        <v>440</v>
      </c>
      <c r="U19" s="36">
        <f t="shared" si="13"/>
        <v>7587</v>
      </c>
      <c r="V19" s="36">
        <f t="shared" si="13"/>
        <v>251</v>
      </c>
      <c r="W19" s="36">
        <f t="shared" si="13"/>
        <v>189</v>
      </c>
      <c r="X19" s="53">
        <v>3.4724219213174266</v>
      </c>
    </row>
    <row r="20" spans="1:24" ht="18.75" customHeight="1" x14ac:dyDescent="0.2">
      <c r="A20" s="5" t="s">
        <v>18</v>
      </c>
      <c r="B20" s="40">
        <f>G20+O20</f>
        <v>-189</v>
      </c>
      <c r="C20" s="40">
        <v>-77</v>
      </c>
      <c r="D20" s="68">
        <f t="shared" si="2"/>
        <v>0.6875</v>
      </c>
      <c r="E20" s="40">
        <f>I20-K20+Q20-U20</f>
        <v>-2017</v>
      </c>
      <c r="F20" s="68">
        <f t="shared" si="3"/>
        <v>-1.1033916849015317</v>
      </c>
      <c r="G20" s="40">
        <f>H20-J20</f>
        <v>-119</v>
      </c>
      <c r="H20" s="40">
        <v>80</v>
      </c>
      <c r="I20" s="40">
        <v>1148</v>
      </c>
      <c r="J20" s="40">
        <v>199</v>
      </c>
      <c r="K20" s="40">
        <v>2542</v>
      </c>
      <c r="L20" s="48">
        <f>M20-N20</f>
        <v>-7.6265616805089609</v>
      </c>
      <c r="M20" s="56">
        <v>5.1271002894177871</v>
      </c>
      <c r="N20" s="56">
        <v>12.753661969926748</v>
      </c>
      <c r="O20" s="40">
        <f>P20-T20</f>
        <v>-70</v>
      </c>
      <c r="P20" s="40">
        <f>R20+S20</f>
        <v>201</v>
      </c>
      <c r="Q20" s="41">
        <v>4453</v>
      </c>
      <c r="R20" s="41">
        <v>149</v>
      </c>
      <c r="S20" s="41">
        <v>52</v>
      </c>
      <c r="T20" s="41">
        <f>SUM(V20:W20)</f>
        <v>271</v>
      </c>
      <c r="U20" s="41">
        <v>5076</v>
      </c>
      <c r="V20" s="41">
        <v>200</v>
      </c>
      <c r="W20" s="41">
        <v>71</v>
      </c>
      <c r="X20" s="52">
        <v>-4.4862127532405669</v>
      </c>
    </row>
    <row r="21" spans="1:24" ht="18.75" customHeight="1" x14ac:dyDescent="0.2">
      <c r="A21" s="3" t="s">
        <v>17</v>
      </c>
      <c r="B21" s="42">
        <f t="shared" ref="B21:B38" si="14">G21+O21</f>
        <v>2</v>
      </c>
      <c r="C21" s="42">
        <v>86</v>
      </c>
      <c r="D21" s="69">
        <f t="shared" si="2"/>
        <v>-1.0238095238095237</v>
      </c>
      <c r="E21" s="42">
        <f t="shared" ref="E21:E38" si="15">I21-K21+Q21-U21</f>
        <v>-983</v>
      </c>
      <c r="F21" s="69">
        <f t="shared" si="3"/>
        <v>-0.99796954314720809</v>
      </c>
      <c r="G21" s="42">
        <f t="shared" ref="G21:G38" si="16">H21-J21</f>
        <v>-74</v>
      </c>
      <c r="H21" s="42">
        <v>89</v>
      </c>
      <c r="I21" s="42">
        <v>1073</v>
      </c>
      <c r="J21" s="42">
        <v>163</v>
      </c>
      <c r="K21" s="42">
        <v>1928</v>
      </c>
      <c r="L21" s="49">
        <f t="shared" ref="L21:L38" si="17">M21-N21</f>
        <v>-6.008733018266013</v>
      </c>
      <c r="M21" s="58">
        <v>7.2267194408875044</v>
      </c>
      <c r="N21" s="58">
        <v>13.235452459153517</v>
      </c>
      <c r="O21" s="42">
        <f t="shared" ref="O21:O38" si="18">P21-T21</f>
        <v>76</v>
      </c>
      <c r="P21" s="42">
        <f t="shared" ref="P21:P38" si="19">R21+S21</f>
        <v>320</v>
      </c>
      <c r="Q21" s="42">
        <v>4825</v>
      </c>
      <c r="R21" s="42">
        <v>211</v>
      </c>
      <c r="S21" s="42">
        <v>109</v>
      </c>
      <c r="T21" s="42">
        <f t="shared" ref="T21:T38" si="20">SUM(V21:W21)</f>
        <v>244</v>
      </c>
      <c r="U21" s="42">
        <v>4953</v>
      </c>
      <c r="V21" s="42">
        <v>164</v>
      </c>
      <c r="W21" s="42">
        <v>80</v>
      </c>
      <c r="X21" s="49">
        <v>6.1711312079488749</v>
      </c>
    </row>
    <row r="22" spans="1:24" ht="18.75" customHeight="1" x14ac:dyDescent="0.2">
      <c r="A22" s="3" t="s">
        <v>16</v>
      </c>
      <c r="B22" s="42">
        <f t="shared" si="14"/>
        <v>-31</v>
      </c>
      <c r="C22" s="42">
        <v>32</v>
      </c>
      <c r="D22" s="69">
        <f t="shared" si="2"/>
        <v>-0.50793650793650791</v>
      </c>
      <c r="E22" s="42">
        <f t="shared" si="15"/>
        <v>-753</v>
      </c>
      <c r="F22" s="69">
        <f t="shared" si="3"/>
        <v>-1.0429362880886426</v>
      </c>
      <c r="G22" s="42">
        <f t="shared" si="16"/>
        <v>-48</v>
      </c>
      <c r="H22" s="42">
        <v>19</v>
      </c>
      <c r="I22" s="42">
        <v>271</v>
      </c>
      <c r="J22" s="42">
        <v>67</v>
      </c>
      <c r="K22" s="42">
        <v>769</v>
      </c>
      <c r="L22" s="49">
        <f t="shared" si="17"/>
        <v>-12.749532808215587</v>
      </c>
      <c r="M22" s="58">
        <v>5.0466900699186708</v>
      </c>
      <c r="N22" s="58">
        <v>17.796222878134259</v>
      </c>
      <c r="O22" s="42">
        <f t="shared" si="18"/>
        <v>17</v>
      </c>
      <c r="P22" s="42">
        <f t="shared" si="19"/>
        <v>89</v>
      </c>
      <c r="Q22" s="42">
        <v>1267</v>
      </c>
      <c r="R22" s="42">
        <v>36</v>
      </c>
      <c r="S22" s="42">
        <v>53</v>
      </c>
      <c r="T22" s="42">
        <f t="shared" si="20"/>
        <v>72</v>
      </c>
      <c r="U22" s="42">
        <v>1522</v>
      </c>
      <c r="V22" s="42">
        <v>36</v>
      </c>
      <c r="W22" s="42">
        <v>36</v>
      </c>
      <c r="X22" s="49">
        <v>4.5154595362430214</v>
      </c>
    </row>
    <row r="23" spans="1:24" ht="18.75" customHeight="1" x14ac:dyDescent="0.2">
      <c r="A23" s="1" t="s">
        <v>15</v>
      </c>
      <c r="B23" s="43">
        <f t="shared" si="14"/>
        <v>-23</v>
      </c>
      <c r="C23" s="43">
        <v>-16</v>
      </c>
      <c r="D23" s="70">
        <f t="shared" si="2"/>
        <v>2.2857142857142856</v>
      </c>
      <c r="E23" s="43">
        <f t="shared" si="15"/>
        <v>-280</v>
      </c>
      <c r="F23" s="70">
        <f t="shared" si="3"/>
        <v>-1.0894941634241244</v>
      </c>
      <c r="G23" s="43">
        <f t="shared" si="16"/>
        <v>-27</v>
      </c>
      <c r="H23" s="43">
        <v>18</v>
      </c>
      <c r="I23" s="43">
        <v>172</v>
      </c>
      <c r="J23" s="43">
        <v>45</v>
      </c>
      <c r="K23" s="44">
        <v>518</v>
      </c>
      <c r="L23" s="50">
        <f t="shared" si="17"/>
        <v>-10.018379736746871</v>
      </c>
      <c r="M23" s="57">
        <v>6.6789198244979122</v>
      </c>
      <c r="N23" s="57">
        <v>16.697299561244783</v>
      </c>
      <c r="O23" s="44">
        <f t="shared" si="18"/>
        <v>4</v>
      </c>
      <c r="P23" s="44">
        <f t="shared" si="19"/>
        <v>78</v>
      </c>
      <c r="Q23" s="43">
        <v>1264</v>
      </c>
      <c r="R23" s="43">
        <v>59</v>
      </c>
      <c r="S23" s="43">
        <v>19</v>
      </c>
      <c r="T23" s="43">
        <f t="shared" si="20"/>
        <v>74</v>
      </c>
      <c r="U23" s="43">
        <v>1198</v>
      </c>
      <c r="V23" s="43">
        <v>43</v>
      </c>
      <c r="W23" s="43">
        <v>31</v>
      </c>
      <c r="X23" s="54">
        <v>1.4842044054439789</v>
      </c>
    </row>
    <row r="24" spans="1:24" ht="18.75" customHeight="1" x14ac:dyDescent="0.2">
      <c r="A24" s="7" t="s">
        <v>14</v>
      </c>
      <c r="B24" s="45">
        <f t="shared" si="14"/>
        <v>-13</v>
      </c>
      <c r="C24" s="45">
        <v>-6</v>
      </c>
      <c r="D24" s="71">
        <f t="shared" si="2"/>
        <v>0.85714285714285721</v>
      </c>
      <c r="E24" s="40">
        <f t="shared" si="15"/>
        <v>-103</v>
      </c>
      <c r="F24" s="71">
        <f t="shared" si="3"/>
        <v>-1.1444444444444444</v>
      </c>
      <c r="G24" s="40">
        <f t="shared" si="16"/>
        <v>-7</v>
      </c>
      <c r="H24" s="45">
        <v>4</v>
      </c>
      <c r="I24" s="45">
        <v>61</v>
      </c>
      <c r="J24" s="45">
        <v>11</v>
      </c>
      <c r="K24" s="46">
        <v>178</v>
      </c>
      <c r="L24" s="51">
        <f t="shared" si="17"/>
        <v>-7.9394427163770045</v>
      </c>
      <c r="M24" s="55">
        <v>4.5368244093582879</v>
      </c>
      <c r="N24" s="55">
        <v>12.476267125735292</v>
      </c>
      <c r="O24" s="40">
        <f t="shared" si="18"/>
        <v>-6</v>
      </c>
      <c r="P24" s="45">
        <f t="shared" si="19"/>
        <v>24</v>
      </c>
      <c r="Q24" s="45">
        <v>314</v>
      </c>
      <c r="R24" s="45">
        <v>13</v>
      </c>
      <c r="S24" s="45">
        <v>11</v>
      </c>
      <c r="T24" s="45">
        <f t="shared" si="20"/>
        <v>30</v>
      </c>
      <c r="U24" s="45">
        <v>300</v>
      </c>
      <c r="V24" s="45">
        <v>17</v>
      </c>
      <c r="W24" s="45">
        <v>13</v>
      </c>
      <c r="X24" s="51">
        <v>-6.8052366140374403</v>
      </c>
    </row>
    <row r="25" spans="1:24" ht="18.75" customHeight="1" x14ac:dyDescent="0.2">
      <c r="A25" s="5" t="s">
        <v>13</v>
      </c>
      <c r="B25" s="40">
        <f t="shared" si="14"/>
        <v>-11</v>
      </c>
      <c r="C25" s="40">
        <v>-9</v>
      </c>
      <c r="D25" s="68">
        <f t="shared" si="2"/>
        <v>4.5</v>
      </c>
      <c r="E25" s="40">
        <f t="shared" si="15"/>
        <v>-88</v>
      </c>
      <c r="F25" s="68">
        <f t="shared" si="3"/>
        <v>-1.1428571428571428</v>
      </c>
      <c r="G25" s="40">
        <f t="shared" si="16"/>
        <v>-10</v>
      </c>
      <c r="H25" s="40">
        <v>0</v>
      </c>
      <c r="I25" s="40">
        <v>11</v>
      </c>
      <c r="J25" s="40">
        <v>10</v>
      </c>
      <c r="K25" s="40">
        <v>67</v>
      </c>
      <c r="L25" s="48">
        <f t="shared" si="17"/>
        <v>-46.264021801128074</v>
      </c>
      <c r="M25" s="56">
        <v>0</v>
      </c>
      <c r="N25" s="56">
        <v>46.264021801128074</v>
      </c>
      <c r="O25" s="40">
        <f t="shared" si="18"/>
        <v>-1</v>
      </c>
      <c r="P25" s="40">
        <f t="shared" si="19"/>
        <v>2</v>
      </c>
      <c r="Q25" s="40">
        <v>49</v>
      </c>
      <c r="R25" s="40">
        <v>0</v>
      </c>
      <c r="S25" s="40">
        <v>2</v>
      </c>
      <c r="T25" s="40">
        <f t="shared" si="20"/>
        <v>3</v>
      </c>
      <c r="U25" s="40">
        <v>81</v>
      </c>
      <c r="V25" s="40">
        <v>2</v>
      </c>
      <c r="W25" s="40">
        <v>1</v>
      </c>
      <c r="X25" s="52">
        <v>-4.626402180112807</v>
      </c>
    </row>
    <row r="26" spans="1:24" ht="18.75" customHeight="1" x14ac:dyDescent="0.2">
      <c r="A26" s="3" t="s">
        <v>12</v>
      </c>
      <c r="B26" s="42">
        <f t="shared" si="14"/>
        <v>-24</v>
      </c>
      <c r="C26" s="42">
        <v>-15</v>
      </c>
      <c r="D26" s="69">
        <f t="shared" si="2"/>
        <v>1.6666666666666665</v>
      </c>
      <c r="E26" s="42">
        <f t="shared" si="15"/>
        <v>-164</v>
      </c>
      <c r="F26" s="69">
        <f t="shared" si="3"/>
        <v>-1.1714285714285715</v>
      </c>
      <c r="G26" s="42">
        <f t="shared" si="16"/>
        <v>-11</v>
      </c>
      <c r="H26" s="42">
        <v>0</v>
      </c>
      <c r="I26" s="42">
        <v>20</v>
      </c>
      <c r="J26" s="42">
        <v>11</v>
      </c>
      <c r="K26" s="42">
        <v>151</v>
      </c>
      <c r="L26" s="49">
        <f t="shared" si="17"/>
        <v>-21.929585003768722</v>
      </c>
      <c r="M26" s="58">
        <v>0</v>
      </c>
      <c r="N26" s="58">
        <v>21.929585003768722</v>
      </c>
      <c r="O26" s="42">
        <f t="shared" si="18"/>
        <v>-13</v>
      </c>
      <c r="P26" s="42">
        <f t="shared" si="19"/>
        <v>7</v>
      </c>
      <c r="Q26" s="42">
        <v>165</v>
      </c>
      <c r="R26" s="42">
        <v>4</v>
      </c>
      <c r="S26" s="42">
        <v>3</v>
      </c>
      <c r="T26" s="42">
        <f t="shared" si="20"/>
        <v>20</v>
      </c>
      <c r="U26" s="42">
        <v>198</v>
      </c>
      <c r="V26" s="42">
        <v>8</v>
      </c>
      <c r="W26" s="42">
        <v>12</v>
      </c>
      <c r="X26" s="49">
        <v>-25.916782277181213</v>
      </c>
    </row>
    <row r="27" spans="1:24" ht="18.75" customHeight="1" x14ac:dyDescent="0.2">
      <c r="A27" s="1" t="s">
        <v>11</v>
      </c>
      <c r="B27" s="43">
        <f t="shared" si="14"/>
        <v>-19</v>
      </c>
      <c r="C27" s="43">
        <v>46</v>
      </c>
      <c r="D27" s="70">
        <f t="shared" si="2"/>
        <v>-0.70769230769230762</v>
      </c>
      <c r="E27" s="43">
        <f t="shared" si="15"/>
        <v>-365</v>
      </c>
      <c r="F27" s="70">
        <f t="shared" si="3"/>
        <v>-1.0549132947976878</v>
      </c>
      <c r="G27" s="43">
        <f t="shared" si="16"/>
        <v>-23</v>
      </c>
      <c r="H27" s="43">
        <v>3</v>
      </c>
      <c r="I27" s="43">
        <v>58</v>
      </c>
      <c r="J27" s="44">
        <v>26</v>
      </c>
      <c r="K27" s="44">
        <v>281</v>
      </c>
      <c r="L27" s="50">
        <f t="shared" si="17"/>
        <v>-18.160303890350271</v>
      </c>
      <c r="M27" s="57">
        <v>2.3687352900456875</v>
      </c>
      <c r="N27" s="57">
        <v>20.529039180395959</v>
      </c>
      <c r="O27" s="44">
        <f t="shared" si="18"/>
        <v>4</v>
      </c>
      <c r="P27" s="44">
        <f t="shared" si="19"/>
        <v>27</v>
      </c>
      <c r="Q27" s="47">
        <v>281</v>
      </c>
      <c r="R27" s="47">
        <v>7</v>
      </c>
      <c r="S27" s="47">
        <v>20</v>
      </c>
      <c r="T27" s="47">
        <f t="shared" si="20"/>
        <v>23</v>
      </c>
      <c r="U27" s="47">
        <v>423</v>
      </c>
      <c r="V27" s="47">
        <v>13</v>
      </c>
      <c r="W27" s="47">
        <v>10</v>
      </c>
      <c r="X27" s="54">
        <v>3.1583137200609137</v>
      </c>
    </row>
    <row r="28" spans="1:24" ht="18.75" customHeight="1" x14ac:dyDescent="0.2">
      <c r="A28" s="5" t="s">
        <v>10</v>
      </c>
      <c r="B28" s="40">
        <f t="shared" si="14"/>
        <v>-15</v>
      </c>
      <c r="C28" s="40">
        <v>-6</v>
      </c>
      <c r="D28" s="68">
        <f t="shared" si="2"/>
        <v>0.66666666666666674</v>
      </c>
      <c r="E28" s="40">
        <f t="shared" si="15"/>
        <v>-124</v>
      </c>
      <c r="F28" s="68">
        <f t="shared" si="3"/>
        <v>-1.1376146788990826</v>
      </c>
      <c r="G28" s="40">
        <f>H28-J28</f>
        <v>-9</v>
      </c>
      <c r="H28" s="40">
        <v>2</v>
      </c>
      <c r="I28" s="40">
        <v>12</v>
      </c>
      <c r="J28" s="40">
        <v>11</v>
      </c>
      <c r="K28" s="40">
        <v>129</v>
      </c>
      <c r="L28" s="48">
        <f t="shared" si="17"/>
        <v>-18.845410267736778</v>
      </c>
      <c r="M28" s="56">
        <v>4.1878689483859484</v>
      </c>
      <c r="N28" s="56">
        <v>23.033279216122725</v>
      </c>
      <c r="O28" s="40">
        <f t="shared" si="18"/>
        <v>-6</v>
      </c>
      <c r="P28" s="40">
        <f t="shared" si="19"/>
        <v>7</v>
      </c>
      <c r="Q28" s="40">
        <v>142</v>
      </c>
      <c r="R28" s="40">
        <v>5</v>
      </c>
      <c r="S28" s="40">
        <v>2</v>
      </c>
      <c r="T28" s="40">
        <f t="shared" si="20"/>
        <v>13</v>
      </c>
      <c r="U28" s="40">
        <v>149</v>
      </c>
      <c r="V28" s="40">
        <v>10</v>
      </c>
      <c r="W28" s="40">
        <v>3</v>
      </c>
      <c r="X28" s="48">
        <v>-12.56360684515785</v>
      </c>
    </row>
    <row r="29" spans="1:24" ht="18.75" customHeight="1" x14ac:dyDescent="0.2">
      <c r="A29" s="3" t="s">
        <v>9</v>
      </c>
      <c r="B29" s="42">
        <f t="shared" si="14"/>
        <v>-33</v>
      </c>
      <c r="C29" s="42">
        <v>-9</v>
      </c>
      <c r="D29" s="69">
        <f t="shared" si="2"/>
        <v>0.375</v>
      </c>
      <c r="E29" s="42">
        <f t="shared" si="15"/>
        <v>-184</v>
      </c>
      <c r="F29" s="69">
        <f t="shared" si="3"/>
        <v>-1.2185430463576159</v>
      </c>
      <c r="G29" s="42">
        <f t="shared" si="16"/>
        <v>-18</v>
      </c>
      <c r="H29" s="42">
        <v>13</v>
      </c>
      <c r="I29" s="42">
        <v>112</v>
      </c>
      <c r="J29" s="42">
        <v>31</v>
      </c>
      <c r="K29" s="42">
        <v>272</v>
      </c>
      <c r="L29" s="49">
        <f t="shared" si="17"/>
        <v>-13.552595208528439</v>
      </c>
      <c r="M29" s="58">
        <v>9.787985428381651</v>
      </c>
      <c r="N29" s="58">
        <v>23.34058063691009</v>
      </c>
      <c r="O29" s="41">
        <f t="shared" si="18"/>
        <v>-15</v>
      </c>
      <c r="P29" s="41">
        <f t="shared" si="19"/>
        <v>28</v>
      </c>
      <c r="Q29" s="42">
        <v>471</v>
      </c>
      <c r="R29" s="42">
        <v>5</v>
      </c>
      <c r="S29" s="42">
        <v>23</v>
      </c>
      <c r="T29" s="42">
        <f t="shared" si="20"/>
        <v>43</v>
      </c>
      <c r="U29" s="42">
        <v>495</v>
      </c>
      <c r="V29" s="42">
        <v>24</v>
      </c>
      <c r="W29" s="42">
        <v>19</v>
      </c>
      <c r="X29" s="49">
        <v>-11.293829340440372</v>
      </c>
    </row>
    <row r="30" spans="1:24" ht="18.75" customHeight="1" x14ac:dyDescent="0.2">
      <c r="A30" s="3" t="s">
        <v>8</v>
      </c>
      <c r="B30" s="42">
        <f t="shared" si="14"/>
        <v>-28</v>
      </c>
      <c r="C30" s="42">
        <v>-2</v>
      </c>
      <c r="D30" s="69">
        <f t="shared" si="2"/>
        <v>7.6923076923076872E-2</v>
      </c>
      <c r="E30" s="42">
        <f t="shared" si="15"/>
        <v>-258</v>
      </c>
      <c r="F30" s="69">
        <f t="shared" si="3"/>
        <v>-1.1217391304347826</v>
      </c>
      <c r="G30" s="42">
        <f t="shared" si="16"/>
        <v>-19</v>
      </c>
      <c r="H30" s="42">
        <v>4</v>
      </c>
      <c r="I30" s="42">
        <v>82</v>
      </c>
      <c r="J30" s="42">
        <v>23</v>
      </c>
      <c r="K30" s="42">
        <v>320</v>
      </c>
      <c r="L30" s="52">
        <f t="shared" si="17"/>
        <v>-14.478653641793723</v>
      </c>
      <c r="M30" s="59">
        <v>3.0481376087986787</v>
      </c>
      <c r="N30" s="59">
        <v>17.526791250592403</v>
      </c>
      <c r="O30" s="42">
        <f t="shared" si="18"/>
        <v>-9</v>
      </c>
      <c r="P30" s="42">
        <f t="shared" si="19"/>
        <v>25</v>
      </c>
      <c r="Q30" s="42">
        <v>504</v>
      </c>
      <c r="R30" s="42">
        <v>17</v>
      </c>
      <c r="S30" s="42">
        <v>8</v>
      </c>
      <c r="T30" s="42">
        <f t="shared" si="20"/>
        <v>34</v>
      </c>
      <c r="U30" s="42">
        <v>524</v>
      </c>
      <c r="V30" s="42">
        <v>13</v>
      </c>
      <c r="W30" s="42">
        <v>21</v>
      </c>
      <c r="X30" s="49">
        <v>-6.8583096197970299</v>
      </c>
    </row>
    <row r="31" spans="1:24" ht="18.75" customHeight="1" x14ac:dyDescent="0.2">
      <c r="A31" s="1" t="s">
        <v>7</v>
      </c>
      <c r="B31" s="43">
        <f t="shared" si="14"/>
        <v>-11</v>
      </c>
      <c r="C31" s="43">
        <v>1</v>
      </c>
      <c r="D31" s="70">
        <f t="shared" si="2"/>
        <v>-8.333333333333337E-2</v>
      </c>
      <c r="E31" s="43">
        <f t="shared" si="15"/>
        <v>-181</v>
      </c>
      <c r="F31" s="70">
        <f t="shared" si="3"/>
        <v>-1.0647058823529412</v>
      </c>
      <c r="G31" s="43">
        <f t="shared" si="16"/>
        <v>-16</v>
      </c>
      <c r="H31" s="43">
        <v>4</v>
      </c>
      <c r="I31" s="43">
        <v>77</v>
      </c>
      <c r="J31" s="43">
        <v>20</v>
      </c>
      <c r="K31" s="44">
        <v>201</v>
      </c>
      <c r="L31" s="50">
        <f t="shared" si="17"/>
        <v>-13.67700717106095</v>
      </c>
      <c r="M31" s="57">
        <v>3.4192517927652379</v>
      </c>
      <c r="N31" s="57">
        <v>17.096258963826187</v>
      </c>
      <c r="O31" s="43">
        <f t="shared" si="18"/>
        <v>5</v>
      </c>
      <c r="P31" s="43">
        <f t="shared" si="19"/>
        <v>26</v>
      </c>
      <c r="Q31" s="43">
        <v>341</v>
      </c>
      <c r="R31" s="43">
        <v>11</v>
      </c>
      <c r="S31" s="43">
        <v>15</v>
      </c>
      <c r="T31" s="43">
        <f t="shared" si="20"/>
        <v>21</v>
      </c>
      <c r="U31" s="43">
        <v>398</v>
      </c>
      <c r="V31" s="43">
        <v>9</v>
      </c>
      <c r="W31" s="43">
        <v>12</v>
      </c>
      <c r="X31" s="53">
        <v>4.2740647409565469</v>
      </c>
    </row>
    <row r="32" spans="1:24" ht="18.75" customHeight="1" x14ac:dyDescent="0.2">
      <c r="A32" s="5" t="s">
        <v>6</v>
      </c>
      <c r="B32" s="40">
        <f t="shared" si="14"/>
        <v>0</v>
      </c>
      <c r="C32" s="40">
        <v>13</v>
      </c>
      <c r="D32" s="68">
        <f t="shared" si="2"/>
        <v>-1</v>
      </c>
      <c r="E32" s="40">
        <f t="shared" si="15"/>
        <v>21</v>
      </c>
      <c r="F32" s="68">
        <f t="shared" si="3"/>
        <v>-1</v>
      </c>
      <c r="G32" s="40">
        <f t="shared" si="16"/>
        <v>-6</v>
      </c>
      <c r="H32" s="40">
        <v>1</v>
      </c>
      <c r="I32" s="40">
        <v>24</v>
      </c>
      <c r="J32" s="40">
        <v>7</v>
      </c>
      <c r="K32" s="40">
        <v>39</v>
      </c>
      <c r="L32" s="48">
        <f t="shared" si="17"/>
        <v>-19.760884277013307</v>
      </c>
      <c r="M32" s="56">
        <v>3.2934807128355517</v>
      </c>
      <c r="N32" s="56">
        <v>23.05436498984886</v>
      </c>
      <c r="O32" s="40">
        <f t="shared" si="18"/>
        <v>6</v>
      </c>
      <c r="P32" s="40">
        <f t="shared" si="19"/>
        <v>16</v>
      </c>
      <c r="Q32" s="41">
        <v>176</v>
      </c>
      <c r="R32" s="41">
        <v>1</v>
      </c>
      <c r="S32" s="41">
        <v>15</v>
      </c>
      <c r="T32" s="41">
        <f t="shared" si="20"/>
        <v>10</v>
      </c>
      <c r="U32" s="41">
        <v>140</v>
      </c>
      <c r="V32" s="41">
        <v>7</v>
      </c>
      <c r="W32" s="41">
        <v>3</v>
      </c>
      <c r="X32" s="52">
        <v>19.760884277013318</v>
      </c>
    </row>
    <row r="33" spans="1:24" ht="18.75" customHeight="1" x14ac:dyDescent="0.2">
      <c r="A33" s="3" t="s">
        <v>5</v>
      </c>
      <c r="B33" s="42">
        <f t="shared" si="14"/>
        <v>-27</v>
      </c>
      <c r="C33" s="42">
        <v>-40</v>
      </c>
      <c r="D33" s="69">
        <f t="shared" si="2"/>
        <v>-3.0769230769230771</v>
      </c>
      <c r="E33" s="42">
        <f t="shared" si="15"/>
        <v>-271</v>
      </c>
      <c r="F33" s="69">
        <f t="shared" si="3"/>
        <v>-1.110655737704918</v>
      </c>
      <c r="G33" s="42">
        <f t="shared" si="16"/>
        <v>-18</v>
      </c>
      <c r="H33" s="42">
        <v>10</v>
      </c>
      <c r="I33" s="42">
        <v>68</v>
      </c>
      <c r="J33" s="42">
        <v>28</v>
      </c>
      <c r="K33" s="42">
        <v>315</v>
      </c>
      <c r="L33" s="49">
        <f t="shared" si="17"/>
        <v>-14.661742225594447</v>
      </c>
      <c r="M33" s="58">
        <v>8.1454123475524707</v>
      </c>
      <c r="N33" s="58">
        <v>22.807154573146917</v>
      </c>
      <c r="O33" s="42">
        <f t="shared" si="18"/>
        <v>-9</v>
      </c>
      <c r="P33" s="42">
        <f t="shared" si="19"/>
        <v>29</v>
      </c>
      <c r="Q33" s="42">
        <v>393</v>
      </c>
      <c r="R33" s="42">
        <v>13</v>
      </c>
      <c r="S33" s="42">
        <v>16</v>
      </c>
      <c r="T33" s="42">
        <f t="shared" si="20"/>
        <v>38</v>
      </c>
      <c r="U33" s="42">
        <v>417</v>
      </c>
      <c r="V33" s="42">
        <v>15</v>
      </c>
      <c r="W33" s="42">
        <v>23</v>
      </c>
      <c r="X33" s="49">
        <v>-7.3308711127972295</v>
      </c>
    </row>
    <row r="34" spans="1:24" ht="18.75" customHeight="1" x14ac:dyDescent="0.2">
      <c r="A34" s="3" t="s">
        <v>4</v>
      </c>
      <c r="B34" s="42">
        <f t="shared" si="14"/>
        <v>-23</v>
      </c>
      <c r="C34" s="42">
        <v>-37</v>
      </c>
      <c r="D34" s="69">
        <f t="shared" si="2"/>
        <v>-2.6428571428571428</v>
      </c>
      <c r="E34" s="42">
        <f t="shared" si="15"/>
        <v>-63</v>
      </c>
      <c r="F34" s="69">
        <f t="shared" si="3"/>
        <v>-1.575</v>
      </c>
      <c r="G34" s="42">
        <f t="shared" si="16"/>
        <v>-19</v>
      </c>
      <c r="H34" s="42">
        <v>2</v>
      </c>
      <c r="I34" s="42">
        <v>42</v>
      </c>
      <c r="J34" s="42">
        <v>21</v>
      </c>
      <c r="K34" s="42">
        <v>149</v>
      </c>
      <c r="L34" s="49">
        <f t="shared" si="17"/>
        <v>-22.418045637774814</v>
      </c>
      <c r="M34" s="58">
        <v>2.3597942776605061</v>
      </c>
      <c r="N34" s="58">
        <v>24.777839915435319</v>
      </c>
      <c r="O34" s="42">
        <f>P34-T34</f>
        <v>-4</v>
      </c>
      <c r="P34" s="42">
        <f t="shared" si="19"/>
        <v>23</v>
      </c>
      <c r="Q34" s="42">
        <v>324</v>
      </c>
      <c r="R34" s="42">
        <v>9</v>
      </c>
      <c r="S34" s="42">
        <v>14</v>
      </c>
      <c r="T34" s="42">
        <f t="shared" si="20"/>
        <v>27</v>
      </c>
      <c r="U34" s="42">
        <v>280</v>
      </c>
      <c r="V34" s="42">
        <v>8</v>
      </c>
      <c r="W34" s="42">
        <v>19</v>
      </c>
      <c r="X34" s="49">
        <v>-4.7195885553210104</v>
      </c>
    </row>
    <row r="35" spans="1:24" ht="18.75" customHeight="1" x14ac:dyDescent="0.2">
      <c r="A35" s="1" t="s">
        <v>3</v>
      </c>
      <c r="B35" s="43">
        <f t="shared" si="14"/>
        <v>-13</v>
      </c>
      <c r="C35" s="43">
        <v>-12</v>
      </c>
      <c r="D35" s="70">
        <f t="shared" si="2"/>
        <v>12</v>
      </c>
      <c r="E35" s="43">
        <f t="shared" si="15"/>
        <v>-124</v>
      </c>
      <c r="F35" s="70">
        <f t="shared" si="3"/>
        <v>-1.117117117117117</v>
      </c>
      <c r="G35" s="43">
        <f t="shared" si="16"/>
        <v>-10</v>
      </c>
      <c r="H35" s="43">
        <v>3</v>
      </c>
      <c r="I35" s="43">
        <v>57</v>
      </c>
      <c r="J35" s="43">
        <v>13</v>
      </c>
      <c r="K35" s="44">
        <v>167</v>
      </c>
      <c r="L35" s="50">
        <f t="shared" si="17"/>
        <v>-11.538801987835257</v>
      </c>
      <c r="M35" s="57">
        <v>3.4616405963505774</v>
      </c>
      <c r="N35" s="57">
        <v>15.000442584185834</v>
      </c>
      <c r="O35" s="44">
        <f t="shared" si="18"/>
        <v>-3</v>
      </c>
      <c r="P35" s="44">
        <f t="shared" si="19"/>
        <v>17</v>
      </c>
      <c r="Q35" s="47">
        <v>268</v>
      </c>
      <c r="R35" s="47">
        <v>4</v>
      </c>
      <c r="S35" s="47">
        <v>13</v>
      </c>
      <c r="T35" s="47">
        <f t="shared" si="20"/>
        <v>20</v>
      </c>
      <c r="U35" s="47">
        <v>282</v>
      </c>
      <c r="V35" s="47">
        <v>6</v>
      </c>
      <c r="W35" s="47">
        <v>14</v>
      </c>
      <c r="X35" s="54">
        <v>-3.4616405963505805</v>
      </c>
    </row>
    <row r="36" spans="1:24" ht="18.75" customHeight="1" x14ac:dyDescent="0.2">
      <c r="A36" s="5" t="s">
        <v>2</v>
      </c>
      <c r="B36" s="40">
        <f t="shared" si="14"/>
        <v>-19</v>
      </c>
      <c r="C36" s="40">
        <v>-1</v>
      </c>
      <c r="D36" s="68">
        <f t="shared" si="2"/>
        <v>5.555555555555558E-2</v>
      </c>
      <c r="E36" s="40">
        <f t="shared" si="15"/>
        <v>-143</v>
      </c>
      <c r="F36" s="68">
        <f t="shared" si="3"/>
        <v>-1.153225806451613</v>
      </c>
      <c r="G36" s="40">
        <f t="shared" si="16"/>
        <v>-13</v>
      </c>
      <c r="H36" s="40">
        <v>1</v>
      </c>
      <c r="I36" s="40">
        <v>15</v>
      </c>
      <c r="J36" s="40">
        <v>14</v>
      </c>
      <c r="K36" s="40">
        <v>109</v>
      </c>
      <c r="L36" s="48">
        <f t="shared" si="17"/>
        <v>-40.407739210409787</v>
      </c>
      <c r="M36" s="56">
        <v>3.1082876315699832</v>
      </c>
      <c r="N36" s="56">
        <v>43.516026841979773</v>
      </c>
      <c r="O36" s="40">
        <f t="shared" si="18"/>
        <v>-6</v>
      </c>
      <c r="P36" s="40">
        <f t="shared" si="19"/>
        <v>6</v>
      </c>
      <c r="Q36" s="40">
        <v>82</v>
      </c>
      <c r="R36" s="40">
        <v>3</v>
      </c>
      <c r="S36" s="40">
        <v>3</v>
      </c>
      <c r="T36" s="40">
        <f t="shared" si="20"/>
        <v>12</v>
      </c>
      <c r="U36" s="40">
        <v>131</v>
      </c>
      <c r="V36" s="40">
        <v>4</v>
      </c>
      <c r="W36" s="40">
        <v>8</v>
      </c>
      <c r="X36" s="48">
        <v>-18.6497257894199</v>
      </c>
    </row>
    <row r="37" spans="1:24" ht="18.75" customHeight="1" x14ac:dyDescent="0.2">
      <c r="A37" s="3" t="s">
        <v>1</v>
      </c>
      <c r="B37" s="42">
        <f t="shared" si="14"/>
        <v>-9</v>
      </c>
      <c r="C37" s="42">
        <v>-3</v>
      </c>
      <c r="D37" s="69">
        <f t="shared" si="2"/>
        <v>0.5</v>
      </c>
      <c r="E37" s="42">
        <f t="shared" si="15"/>
        <v>-116</v>
      </c>
      <c r="F37" s="69">
        <f t="shared" si="3"/>
        <v>-1.0841121495327102</v>
      </c>
      <c r="G37" s="42">
        <f t="shared" si="16"/>
        <v>-7</v>
      </c>
      <c r="H37" s="42">
        <v>0</v>
      </c>
      <c r="I37" s="42">
        <v>7</v>
      </c>
      <c r="J37" s="42">
        <v>7</v>
      </c>
      <c r="K37" s="42">
        <v>85</v>
      </c>
      <c r="L37" s="49">
        <f t="shared" si="17"/>
        <v>-31.125134002533869</v>
      </c>
      <c r="M37" s="58">
        <v>0</v>
      </c>
      <c r="N37" s="58">
        <v>31.125134002533869</v>
      </c>
      <c r="O37" s="42">
        <f>P37-T37</f>
        <v>-2</v>
      </c>
      <c r="P37" s="41">
        <f t="shared" si="19"/>
        <v>7</v>
      </c>
      <c r="Q37" s="42">
        <v>67</v>
      </c>
      <c r="R37" s="42">
        <v>5</v>
      </c>
      <c r="S37" s="42">
        <v>2</v>
      </c>
      <c r="T37" s="42">
        <f t="shared" si="20"/>
        <v>9</v>
      </c>
      <c r="U37" s="42">
        <v>105</v>
      </c>
      <c r="V37" s="42">
        <v>3</v>
      </c>
      <c r="W37" s="42">
        <v>6</v>
      </c>
      <c r="X37" s="49">
        <v>-8.8928954292953861</v>
      </c>
    </row>
    <row r="38" spans="1:24" ht="18.75" customHeight="1" x14ac:dyDescent="0.2">
      <c r="A38" s="1" t="s">
        <v>0</v>
      </c>
      <c r="B38" s="43">
        <f t="shared" si="14"/>
        <v>-4</v>
      </c>
      <c r="C38" s="43">
        <v>7</v>
      </c>
      <c r="D38" s="70">
        <f t="shared" si="2"/>
        <v>-0.63636363636363635</v>
      </c>
      <c r="E38" s="43">
        <f t="shared" si="15"/>
        <v>-97</v>
      </c>
      <c r="F38" s="70">
        <f t="shared" si="3"/>
        <v>-1.043010752688172</v>
      </c>
      <c r="G38" s="43">
        <f t="shared" si="16"/>
        <v>-8</v>
      </c>
      <c r="H38" s="43">
        <v>0</v>
      </c>
      <c r="I38" s="43">
        <v>6</v>
      </c>
      <c r="J38" s="43">
        <v>8</v>
      </c>
      <c r="K38" s="44">
        <v>76</v>
      </c>
      <c r="L38" s="50">
        <f t="shared" si="17"/>
        <v>-39.149438232376042</v>
      </c>
      <c r="M38" s="57">
        <v>0</v>
      </c>
      <c r="N38" s="57">
        <v>39.149438232376042</v>
      </c>
      <c r="O38" s="44">
        <f t="shared" si="18"/>
        <v>4</v>
      </c>
      <c r="P38" s="43">
        <f t="shared" si="19"/>
        <v>10</v>
      </c>
      <c r="Q38" s="43">
        <v>54</v>
      </c>
      <c r="R38" s="43">
        <v>3</v>
      </c>
      <c r="S38" s="43">
        <v>7</v>
      </c>
      <c r="T38" s="43">
        <f t="shared" si="20"/>
        <v>6</v>
      </c>
      <c r="U38" s="43">
        <v>81</v>
      </c>
      <c r="V38" s="43">
        <v>1</v>
      </c>
      <c r="W38" s="43">
        <v>5</v>
      </c>
      <c r="X38" s="53">
        <v>19.574719116188025</v>
      </c>
    </row>
    <row r="39" spans="1:24" x14ac:dyDescent="0.2">
      <c r="A39" s="60" t="s">
        <v>59</v>
      </c>
      <c r="F39" s="72"/>
    </row>
    <row r="40" spans="1:24" x14ac:dyDescent="0.2">
      <c r="A40" s="60" t="s">
        <v>60</v>
      </c>
    </row>
    <row r="41" spans="1:24" x14ac:dyDescent="0.2">
      <c r="A41" s="60" t="s">
        <v>61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52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H9" si="0">B10+B11</f>
        <v>-217</v>
      </c>
      <c r="C9" s="34">
        <f t="shared" si="0"/>
        <v>-3</v>
      </c>
      <c r="D9" s="34">
        <f t="shared" si="0"/>
        <v>-2793</v>
      </c>
      <c r="E9" s="34">
        <f t="shared" si="0"/>
        <v>-214</v>
      </c>
      <c r="F9" s="34">
        <f t="shared" si="0"/>
        <v>137</v>
      </c>
      <c r="G9" s="34">
        <f t="shared" si="0"/>
        <v>1710</v>
      </c>
      <c r="H9" s="34">
        <f t="shared" si="0"/>
        <v>351</v>
      </c>
      <c r="I9" s="34">
        <f>I10+I11</f>
        <v>4008</v>
      </c>
      <c r="J9" s="51">
        <f>K9-L9</f>
        <v>-9.8177920362636115</v>
      </c>
      <c r="K9" s="51">
        <v>6.2852220045239013</v>
      </c>
      <c r="L9" s="51">
        <v>16.103014040787514</v>
      </c>
      <c r="M9" s="34">
        <f t="shared" ref="M9:U9" si="1">M10+M11</f>
        <v>-3</v>
      </c>
      <c r="N9" s="34">
        <f t="shared" si="1"/>
        <v>476</v>
      </c>
      <c r="O9" s="34">
        <f t="shared" si="1"/>
        <v>8245</v>
      </c>
      <c r="P9" s="34">
        <f t="shared" si="1"/>
        <v>301</v>
      </c>
      <c r="Q9" s="34">
        <f t="shared" si="1"/>
        <v>175</v>
      </c>
      <c r="R9" s="34">
        <f>R10+R11</f>
        <v>479</v>
      </c>
      <c r="S9" s="34">
        <f t="shared" si="1"/>
        <v>8740</v>
      </c>
      <c r="T9" s="34">
        <f t="shared" si="1"/>
        <v>304</v>
      </c>
      <c r="U9" s="34">
        <f t="shared" si="1"/>
        <v>175</v>
      </c>
      <c r="V9" s="51">
        <v>-0.13763259863920396</v>
      </c>
    </row>
    <row r="10" spans="1:22" ht="15" customHeight="1" x14ac:dyDescent="0.2">
      <c r="A10" s="6" t="s">
        <v>28</v>
      </c>
      <c r="B10" s="35">
        <f t="shared" ref="B10:I10" si="2">B20+B21+B22+B23</f>
        <v>-82</v>
      </c>
      <c r="C10" s="35">
        <f t="shared" si="2"/>
        <v>45</v>
      </c>
      <c r="D10" s="35">
        <f t="shared" si="2"/>
        <v>-1760</v>
      </c>
      <c r="E10" s="35">
        <f t="shared" si="2"/>
        <v>-110</v>
      </c>
      <c r="F10" s="35">
        <f t="shared" si="2"/>
        <v>115</v>
      </c>
      <c r="G10" s="35">
        <f t="shared" si="2"/>
        <v>1392</v>
      </c>
      <c r="H10" s="35">
        <f t="shared" si="2"/>
        <v>225</v>
      </c>
      <c r="I10" s="35">
        <f t="shared" si="2"/>
        <v>2792</v>
      </c>
      <c r="J10" s="48">
        <f t="shared" ref="J10:J38" si="3">K10-L10</f>
        <v>-6.6704845430003674</v>
      </c>
      <c r="K10" s="48">
        <v>6.9736883858640217</v>
      </c>
      <c r="L10" s="48">
        <v>13.644172928864389</v>
      </c>
      <c r="M10" s="35">
        <f t="shared" ref="M10:U10" si="4">M20+M21+M22+M23</f>
        <v>28</v>
      </c>
      <c r="N10" s="35">
        <f t="shared" si="4"/>
        <v>361</v>
      </c>
      <c r="O10" s="35">
        <f t="shared" si="4"/>
        <v>6440</v>
      </c>
      <c r="P10" s="35">
        <f t="shared" si="4"/>
        <v>255</v>
      </c>
      <c r="Q10" s="35">
        <f t="shared" si="4"/>
        <v>106</v>
      </c>
      <c r="R10" s="35">
        <f t="shared" si="4"/>
        <v>333</v>
      </c>
      <c r="S10" s="35">
        <f t="shared" si="4"/>
        <v>6800</v>
      </c>
      <c r="T10" s="35">
        <f t="shared" si="4"/>
        <v>232</v>
      </c>
      <c r="U10" s="35">
        <f t="shared" si="4"/>
        <v>101</v>
      </c>
      <c r="V10" s="48">
        <v>1.6979415200364514</v>
      </c>
    </row>
    <row r="11" spans="1:22" ht="15" customHeight="1" x14ac:dyDescent="0.2">
      <c r="A11" s="2" t="s">
        <v>27</v>
      </c>
      <c r="B11" s="36">
        <f t="shared" ref="B11:I11" si="5">B12+B13+B14+B15+B16</f>
        <v>-135</v>
      </c>
      <c r="C11" s="36">
        <f t="shared" si="5"/>
        <v>-48</v>
      </c>
      <c r="D11" s="36">
        <f t="shared" si="5"/>
        <v>-1033</v>
      </c>
      <c r="E11" s="36">
        <f t="shared" si="5"/>
        <v>-104</v>
      </c>
      <c r="F11" s="36">
        <f t="shared" si="5"/>
        <v>22</v>
      </c>
      <c r="G11" s="36">
        <f t="shared" si="5"/>
        <v>318</v>
      </c>
      <c r="H11" s="36">
        <f t="shared" si="5"/>
        <v>126</v>
      </c>
      <c r="I11" s="36">
        <f t="shared" si="5"/>
        <v>1216</v>
      </c>
      <c r="J11" s="53">
        <f t="shared" si="3"/>
        <v>-19.598215922156463</v>
      </c>
      <c r="K11" s="53">
        <v>4.1457764450715606</v>
      </c>
      <c r="L11" s="53">
        <v>23.743992367228024</v>
      </c>
      <c r="M11" s="36">
        <f t="shared" ref="M11:U11" si="6">M12+M13+M14+M15+M16</f>
        <v>-31</v>
      </c>
      <c r="N11" s="36">
        <f t="shared" si="6"/>
        <v>115</v>
      </c>
      <c r="O11" s="36">
        <f t="shared" si="6"/>
        <v>1805</v>
      </c>
      <c r="P11" s="36">
        <f t="shared" si="6"/>
        <v>46</v>
      </c>
      <c r="Q11" s="36">
        <f t="shared" si="6"/>
        <v>69</v>
      </c>
      <c r="R11" s="36">
        <f t="shared" si="6"/>
        <v>146</v>
      </c>
      <c r="S11" s="36">
        <f t="shared" si="6"/>
        <v>1940</v>
      </c>
      <c r="T11" s="36">
        <f t="shared" si="6"/>
        <v>72</v>
      </c>
      <c r="U11" s="36">
        <f t="shared" si="6"/>
        <v>74</v>
      </c>
      <c r="V11" s="53">
        <v>-5.8417758998735643</v>
      </c>
    </row>
    <row r="12" spans="1:22" ht="15" customHeight="1" x14ac:dyDescent="0.2">
      <c r="A12" s="6" t="s">
        <v>26</v>
      </c>
      <c r="B12" s="35">
        <f t="shared" ref="B12:I12" si="7">B24</f>
        <v>-9</v>
      </c>
      <c r="C12" s="35">
        <f t="shared" si="7"/>
        <v>-5</v>
      </c>
      <c r="D12" s="35">
        <f t="shared" si="7"/>
        <v>-42</v>
      </c>
      <c r="E12" s="35">
        <f t="shared" si="7"/>
        <v>-6</v>
      </c>
      <c r="F12" s="35">
        <f t="shared" si="7"/>
        <v>2</v>
      </c>
      <c r="G12" s="35">
        <f t="shared" si="7"/>
        <v>26</v>
      </c>
      <c r="H12" s="35">
        <f t="shared" si="7"/>
        <v>8</v>
      </c>
      <c r="I12" s="35">
        <f t="shared" si="7"/>
        <v>79</v>
      </c>
      <c r="J12" s="48">
        <f t="shared" si="3"/>
        <v>-14.129032258064516</v>
      </c>
      <c r="K12" s="48">
        <v>4.709677419354839</v>
      </c>
      <c r="L12" s="48">
        <v>18.838709677419356</v>
      </c>
      <c r="M12" s="35">
        <f t="shared" ref="M12:U12" si="8">M24</f>
        <v>-3</v>
      </c>
      <c r="N12" s="35">
        <f t="shared" si="8"/>
        <v>11</v>
      </c>
      <c r="O12" s="35">
        <f t="shared" si="8"/>
        <v>158</v>
      </c>
      <c r="P12" s="35">
        <f t="shared" si="8"/>
        <v>4</v>
      </c>
      <c r="Q12" s="35">
        <f t="shared" si="8"/>
        <v>7</v>
      </c>
      <c r="R12" s="35">
        <f t="shared" si="8"/>
        <v>14</v>
      </c>
      <c r="S12" s="35">
        <f t="shared" si="8"/>
        <v>147</v>
      </c>
      <c r="T12" s="35">
        <f t="shared" si="8"/>
        <v>7</v>
      </c>
      <c r="U12" s="35">
        <f t="shared" si="8"/>
        <v>7</v>
      </c>
      <c r="V12" s="48">
        <v>-7.0645161290322562</v>
      </c>
    </row>
    <row r="13" spans="1:22" ht="15" customHeight="1" x14ac:dyDescent="0.2">
      <c r="A13" s="4" t="s">
        <v>25</v>
      </c>
      <c r="B13" s="37">
        <f t="shared" ref="B13:I13" si="9">B25+B26+B27</f>
        <v>-20</v>
      </c>
      <c r="C13" s="37">
        <f t="shared" si="9"/>
        <v>5</v>
      </c>
      <c r="D13" s="37">
        <f t="shared" si="9"/>
        <v>-283</v>
      </c>
      <c r="E13" s="37">
        <f t="shared" si="9"/>
        <v>-23</v>
      </c>
      <c r="F13" s="37">
        <f t="shared" si="9"/>
        <v>1</v>
      </c>
      <c r="G13" s="37">
        <f t="shared" si="9"/>
        <v>42</v>
      </c>
      <c r="H13" s="37">
        <f t="shared" si="9"/>
        <v>24</v>
      </c>
      <c r="I13" s="37">
        <f t="shared" si="9"/>
        <v>243</v>
      </c>
      <c r="J13" s="49">
        <f t="shared" si="3"/>
        <v>-24.467514601816337</v>
      </c>
      <c r="K13" s="49">
        <v>1.0638049826876668</v>
      </c>
      <c r="L13" s="49">
        <v>25.531319584504004</v>
      </c>
      <c r="M13" s="37">
        <f t="shared" ref="M13:U13" si="10">M25+M26+M27</f>
        <v>3</v>
      </c>
      <c r="N13" s="37">
        <f t="shared" si="10"/>
        <v>20</v>
      </c>
      <c r="O13" s="37">
        <f t="shared" si="10"/>
        <v>239</v>
      </c>
      <c r="P13" s="37">
        <f t="shared" si="10"/>
        <v>8</v>
      </c>
      <c r="Q13" s="37">
        <f t="shared" si="10"/>
        <v>12</v>
      </c>
      <c r="R13" s="37">
        <f t="shared" si="10"/>
        <v>17</v>
      </c>
      <c r="S13" s="37">
        <f t="shared" si="10"/>
        <v>321</v>
      </c>
      <c r="T13" s="37">
        <f t="shared" si="10"/>
        <v>10</v>
      </c>
      <c r="U13" s="37">
        <f t="shared" si="10"/>
        <v>7</v>
      </c>
      <c r="V13" s="49">
        <v>3.1914149480629987</v>
      </c>
    </row>
    <row r="14" spans="1:22" ht="15" customHeight="1" x14ac:dyDescent="0.2">
      <c r="A14" s="4" t="s">
        <v>24</v>
      </c>
      <c r="B14" s="37">
        <f t="shared" ref="B14:I14" si="11">B28+B29+B30+B31</f>
        <v>-40</v>
      </c>
      <c r="C14" s="37">
        <f t="shared" si="11"/>
        <v>-5</v>
      </c>
      <c r="D14" s="37">
        <f t="shared" si="11"/>
        <v>-298</v>
      </c>
      <c r="E14" s="37">
        <f t="shared" si="11"/>
        <v>-33</v>
      </c>
      <c r="F14" s="37">
        <f t="shared" si="11"/>
        <v>11</v>
      </c>
      <c r="G14" s="37">
        <f t="shared" si="11"/>
        <v>138</v>
      </c>
      <c r="H14" s="37">
        <f t="shared" si="11"/>
        <v>44</v>
      </c>
      <c r="I14" s="37">
        <f t="shared" si="11"/>
        <v>436</v>
      </c>
      <c r="J14" s="49">
        <f t="shared" si="3"/>
        <v>-16.125016064773167</v>
      </c>
      <c r="K14" s="49">
        <v>5.3750053549243892</v>
      </c>
      <c r="L14" s="49">
        <v>21.500021419697557</v>
      </c>
      <c r="M14" s="37">
        <f t="shared" ref="M14:U14" si="12">M28+M29+M30+M31</f>
        <v>-7</v>
      </c>
      <c r="N14" s="37">
        <f t="shared" si="12"/>
        <v>42</v>
      </c>
      <c r="O14" s="37">
        <f t="shared" si="12"/>
        <v>727</v>
      </c>
      <c r="P14" s="37">
        <f t="shared" si="12"/>
        <v>21</v>
      </c>
      <c r="Q14" s="37">
        <f t="shared" si="12"/>
        <v>21</v>
      </c>
      <c r="R14" s="37">
        <f t="shared" si="12"/>
        <v>49</v>
      </c>
      <c r="S14" s="37">
        <f t="shared" si="12"/>
        <v>727</v>
      </c>
      <c r="T14" s="37">
        <f t="shared" si="12"/>
        <v>26</v>
      </c>
      <c r="U14" s="37">
        <f t="shared" si="12"/>
        <v>23</v>
      </c>
      <c r="V14" s="49">
        <v>-3.4204579531336954</v>
      </c>
    </row>
    <row r="15" spans="1:22" ht="15" customHeight="1" x14ac:dyDescent="0.2">
      <c r="A15" s="4" t="s">
        <v>23</v>
      </c>
      <c r="B15" s="37">
        <f t="shared" ref="B15:I15" si="13">B32+B33+B34+B35</f>
        <v>-50</v>
      </c>
      <c r="C15" s="37">
        <f t="shared" si="13"/>
        <v>-40</v>
      </c>
      <c r="D15" s="37">
        <f t="shared" si="13"/>
        <v>-238</v>
      </c>
      <c r="E15" s="37">
        <f t="shared" si="13"/>
        <v>-30</v>
      </c>
      <c r="F15" s="37">
        <f t="shared" si="13"/>
        <v>8</v>
      </c>
      <c r="G15" s="37">
        <f t="shared" si="13"/>
        <v>98</v>
      </c>
      <c r="H15" s="37">
        <f t="shared" si="13"/>
        <v>38</v>
      </c>
      <c r="I15" s="37">
        <f t="shared" si="13"/>
        <v>329</v>
      </c>
      <c r="J15" s="49">
        <f t="shared" si="3"/>
        <v>-19.404812747987304</v>
      </c>
      <c r="K15" s="49">
        <v>5.1746167327966139</v>
      </c>
      <c r="L15" s="49">
        <v>24.579429480783919</v>
      </c>
      <c r="M15" s="37">
        <f t="shared" ref="M15:U15" si="14">M32+M33+M34+M35</f>
        <v>-20</v>
      </c>
      <c r="N15" s="37">
        <f t="shared" si="14"/>
        <v>33</v>
      </c>
      <c r="O15" s="37">
        <f t="shared" si="14"/>
        <v>579</v>
      </c>
      <c r="P15" s="37">
        <f t="shared" si="14"/>
        <v>9</v>
      </c>
      <c r="Q15" s="37">
        <f t="shared" si="14"/>
        <v>24</v>
      </c>
      <c r="R15" s="37">
        <f t="shared" si="14"/>
        <v>53</v>
      </c>
      <c r="S15" s="37">
        <f t="shared" si="14"/>
        <v>586</v>
      </c>
      <c r="T15" s="37">
        <f t="shared" si="14"/>
        <v>25</v>
      </c>
      <c r="U15" s="37">
        <f t="shared" si="14"/>
        <v>28</v>
      </c>
      <c r="V15" s="49">
        <v>-12.936541831991537</v>
      </c>
    </row>
    <row r="16" spans="1:22" ht="15" customHeight="1" x14ac:dyDescent="0.2">
      <c r="A16" s="2" t="s">
        <v>22</v>
      </c>
      <c r="B16" s="36">
        <f t="shared" ref="B16:I16" si="15">B36+B37+B38</f>
        <v>-16</v>
      </c>
      <c r="C16" s="36">
        <f t="shared" si="15"/>
        <v>-3</v>
      </c>
      <c r="D16" s="36">
        <f t="shared" si="15"/>
        <v>-172</v>
      </c>
      <c r="E16" s="36">
        <f t="shared" si="15"/>
        <v>-12</v>
      </c>
      <c r="F16" s="36">
        <f t="shared" si="15"/>
        <v>0</v>
      </c>
      <c r="G16" s="36">
        <f t="shared" si="15"/>
        <v>14</v>
      </c>
      <c r="H16" s="36">
        <f t="shared" si="15"/>
        <v>12</v>
      </c>
      <c r="I16" s="36">
        <f t="shared" si="15"/>
        <v>129</v>
      </c>
      <c r="J16" s="53">
        <f t="shared" si="3"/>
        <v>-34.343782834381415</v>
      </c>
      <c r="K16" s="53">
        <v>0</v>
      </c>
      <c r="L16" s="53">
        <v>34.343782834381415</v>
      </c>
      <c r="M16" s="36">
        <f t="shared" ref="M16:U16" si="16">M36+M37+M38</f>
        <v>-4</v>
      </c>
      <c r="N16" s="36">
        <f t="shared" si="16"/>
        <v>9</v>
      </c>
      <c r="O16" s="36">
        <f t="shared" si="16"/>
        <v>102</v>
      </c>
      <c r="P16" s="36">
        <f t="shared" si="16"/>
        <v>4</v>
      </c>
      <c r="Q16" s="36">
        <f t="shared" si="16"/>
        <v>5</v>
      </c>
      <c r="R16" s="36">
        <f t="shared" si="16"/>
        <v>13</v>
      </c>
      <c r="S16" s="36">
        <f t="shared" si="16"/>
        <v>159</v>
      </c>
      <c r="T16" s="36">
        <f t="shared" si="16"/>
        <v>4</v>
      </c>
      <c r="U16" s="36">
        <f t="shared" si="16"/>
        <v>9</v>
      </c>
      <c r="V16" s="53">
        <v>-11.447927611460475</v>
      </c>
    </row>
    <row r="17" spans="1:22" ht="15" customHeight="1" x14ac:dyDescent="0.2">
      <c r="A17" s="6" t="s">
        <v>21</v>
      </c>
      <c r="B17" s="35">
        <f t="shared" ref="B17:I17" si="17">B12+B13+B20</f>
        <v>-110</v>
      </c>
      <c r="C17" s="35">
        <f t="shared" si="17"/>
        <v>-33</v>
      </c>
      <c r="D17" s="35">
        <f t="shared" si="17"/>
        <v>-1166</v>
      </c>
      <c r="E17" s="35">
        <f t="shared" si="17"/>
        <v>-83</v>
      </c>
      <c r="F17" s="35">
        <f t="shared" si="17"/>
        <v>50</v>
      </c>
      <c r="G17" s="35">
        <f t="shared" si="17"/>
        <v>669</v>
      </c>
      <c r="H17" s="35">
        <f t="shared" si="17"/>
        <v>133</v>
      </c>
      <c r="I17" s="35">
        <f t="shared" si="17"/>
        <v>1548</v>
      </c>
      <c r="J17" s="48">
        <f t="shared" si="3"/>
        <v>-9.2770031375531978</v>
      </c>
      <c r="K17" s="48">
        <v>5.588556106959758</v>
      </c>
      <c r="L17" s="48">
        <v>14.865559244512955</v>
      </c>
      <c r="M17" s="35">
        <f t="shared" ref="M17:U17" si="18">M12+M13+M20</f>
        <v>-27</v>
      </c>
      <c r="N17" s="35">
        <f t="shared" si="18"/>
        <v>140</v>
      </c>
      <c r="O17" s="35">
        <f t="shared" si="18"/>
        <v>2909</v>
      </c>
      <c r="P17" s="35">
        <f t="shared" si="18"/>
        <v>99</v>
      </c>
      <c r="Q17" s="35">
        <f t="shared" si="18"/>
        <v>41</v>
      </c>
      <c r="R17" s="35">
        <f t="shared" si="18"/>
        <v>167</v>
      </c>
      <c r="S17" s="35">
        <f t="shared" si="18"/>
        <v>3196</v>
      </c>
      <c r="T17" s="35">
        <f t="shared" si="18"/>
        <v>120</v>
      </c>
      <c r="U17" s="35">
        <f t="shared" si="18"/>
        <v>47</v>
      </c>
      <c r="V17" s="48">
        <v>-3.0178202977582664</v>
      </c>
    </row>
    <row r="18" spans="1:22" ht="15" customHeight="1" x14ac:dyDescent="0.2">
      <c r="A18" s="4" t="s">
        <v>20</v>
      </c>
      <c r="B18" s="37">
        <f t="shared" ref="B18:I18" si="19">B14+B22</f>
        <v>-49</v>
      </c>
      <c r="C18" s="37">
        <f t="shared" si="19"/>
        <v>12</v>
      </c>
      <c r="D18" s="37">
        <f t="shared" si="19"/>
        <v>-651</v>
      </c>
      <c r="E18" s="37">
        <f t="shared" si="19"/>
        <v>-54</v>
      </c>
      <c r="F18" s="37">
        <f t="shared" si="19"/>
        <v>20</v>
      </c>
      <c r="G18" s="37">
        <f t="shared" si="19"/>
        <v>262</v>
      </c>
      <c r="H18" s="37">
        <f t="shared" si="19"/>
        <v>74</v>
      </c>
      <c r="I18" s="37">
        <f t="shared" si="19"/>
        <v>794</v>
      </c>
      <c r="J18" s="49">
        <f t="shared" si="3"/>
        <v>-14.137514766924673</v>
      </c>
      <c r="K18" s="49">
        <v>5.2361165803424701</v>
      </c>
      <c r="L18" s="49">
        <v>19.373631347267143</v>
      </c>
      <c r="M18" s="37">
        <f t="shared" ref="M18:U18" si="20">M14+M22</f>
        <v>5</v>
      </c>
      <c r="N18" s="37">
        <f t="shared" si="20"/>
        <v>87</v>
      </c>
      <c r="O18" s="37">
        <f t="shared" si="20"/>
        <v>1396</v>
      </c>
      <c r="P18" s="37">
        <f t="shared" si="20"/>
        <v>44</v>
      </c>
      <c r="Q18" s="37">
        <f t="shared" si="20"/>
        <v>43</v>
      </c>
      <c r="R18" s="37">
        <f t="shared" si="20"/>
        <v>82</v>
      </c>
      <c r="S18" s="37">
        <f t="shared" si="20"/>
        <v>1515</v>
      </c>
      <c r="T18" s="37">
        <f t="shared" si="20"/>
        <v>42</v>
      </c>
      <c r="U18" s="37">
        <f t="shared" si="20"/>
        <v>40</v>
      </c>
      <c r="V18" s="49">
        <v>1.3090291450856206</v>
      </c>
    </row>
    <row r="19" spans="1:22" ht="15" customHeight="1" x14ac:dyDescent="0.2">
      <c r="A19" s="2" t="s">
        <v>19</v>
      </c>
      <c r="B19" s="36">
        <f t="shared" ref="B19:I19" si="21">B15+B16+B21+B23</f>
        <v>-58</v>
      </c>
      <c r="C19" s="36">
        <f t="shared" si="21"/>
        <v>18</v>
      </c>
      <c r="D19" s="36">
        <f t="shared" si="21"/>
        <v>-976</v>
      </c>
      <c r="E19" s="36">
        <f t="shared" si="21"/>
        <v>-77</v>
      </c>
      <c r="F19" s="36">
        <f t="shared" si="21"/>
        <v>67</v>
      </c>
      <c r="G19" s="36">
        <f t="shared" si="21"/>
        <v>779</v>
      </c>
      <c r="H19" s="36">
        <f t="shared" si="21"/>
        <v>144</v>
      </c>
      <c r="I19" s="36">
        <f t="shared" si="21"/>
        <v>1666</v>
      </c>
      <c r="J19" s="53">
        <f t="shared" si="3"/>
        <v>-8.5264876301461179</v>
      </c>
      <c r="K19" s="53">
        <v>7.419151574282985</v>
      </c>
      <c r="L19" s="53">
        <v>15.945639204429103</v>
      </c>
      <c r="M19" s="36">
        <f t="shared" ref="M19:U19" si="22">M15+M16+M21+M23</f>
        <v>19</v>
      </c>
      <c r="N19" s="36">
        <f t="shared" si="22"/>
        <v>249</v>
      </c>
      <c r="O19" s="36">
        <f t="shared" si="22"/>
        <v>3940</v>
      </c>
      <c r="P19" s="36">
        <f t="shared" si="22"/>
        <v>158</v>
      </c>
      <c r="Q19" s="36">
        <f t="shared" si="22"/>
        <v>91</v>
      </c>
      <c r="R19" s="36">
        <f t="shared" si="22"/>
        <v>230</v>
      </c>
      <c r="S19" s="36">
        <f t="shared" si="22"/>
        <v>4029</v>
      </c>
      <c r="T19" s="36">
        <f t="shared" si="22"/>
        <v>142</v>
      </c>
      <c r="U19" s="36">
        <f t="shared" si="22"/>
        <v>88</v>
      </c>
      <c r="V19" s="53">
        <v>2.1039385061399543</v>
      </c>
    </row>
    <row r="20" spans="1:22" ht="15" customHeight="1" x14ac:dyDescent="0.2">
      <c r="A20" s="5" t="s">
        <v>18</v>
      </c>
      <c r="B20" s="40">
        <f>E20+M20</f>
        <v>-81</v>
      </c>
      <c r="C20" s="40">
        <v>-33</v>
      </c>
      <c r="D20" s="40">
        <f>G20-I20+O20-S20</f>
        <v>-841</v>
      </c>
      <c r="E20" s="40">
        <f>F20-H20</f>
        <v>-54</v>
      </c>
      <c r="F20" s="40">
        <v>47</v>
      </c>
      <c r="G20" s="40">
        <v>601</v>
      </c>
      <c r="H20" s="40">
        <v>101</v>
      </c>
      <c r="I20" s="40">
        <v>1226</v>
      </c>
      <c r="J20" s="61">
        <f t="shared" si="3"/>
        <v>-7.1219666600903206</v>
      </c>
      <c r="K20" s="61">
        <v>6.1987487597082414</v>
      </c>
      <c r="L20" s="61">
        <v>13.320715419798562</v>
      </c>
      <c r="M20" s="40">
        <f>N20-R20</f>
        <v>-27</v>
      </c>
      <c r="N20" s="40">
        <f>SUM(P20:Q20)</f>
        <v>109</v>
      </c>
      <c r="O20" s="41">
        <v>2512</v>
      </c>
      <c r="P20" s="41">
        <v>87</v>
      </c>
      <c r="Q20" s="41">
        <v>22</v>
      </c>
      <c r="R20" s="41">
        <f>SUM(T20:U20)</f>
        <v>136</v>
      </c>
      <c r="S20" s="41">
        <v>2728</v>
      </c>
      <c r="T20" s="41">
        <v>103</v>
      </c>
      <c r="U20" s="41">
        <v>33</v>
      </c>
      <c r="V20" s="52">
        <v>-3.5609833300451559</v>
      </c>
    </row>
    <row r="21" spans="1:22" ht="15" customHeight="1" x14ac:dyDescent="0.2">
      <c r="A21" s="3" t="s">
        <v>17</v>
      </c>
      <c r="B21" s="42">
        <f t="shared" ref="B21:B38" si="23">E21+M21</f>
        <v>14</v>
      </c>
      <c r="C21" s="42">
        <v>46</v>
      </c>
      <c r="D21" s="42">
        <f t="shared" ref="D21:D38" si="24">G21-I21+O21-S21</f>
        <v>-368</v>
      </c>
      <c r="E21" s="42">
        <f t="shared" ref="E21:E38" si="25">F21-H21</f>
        <v>-25</v>
      </c>
      <c r="F21" s="42">
        <v>48</v>
      </c>
      <c r="G21" s="42">
        <v>579</v>
      </c>
      <c r="H21" s="42">
        <v>73</v>
      </c>
      <c r="I21" s="42">
        <v>949</v>
      </c>
      <c r="J21" s="62">
        <f t="shared" si="3"/>
        <v>-4.2787243071397274</v>
      </c>
      <c r="K21" s="62">
        <v>8.2151506697082723</v>
      </c>
      <c r="L21" s="62">
        <v>12.493874976848</v>
      </c>
      <c r="M21" s="42">
        <f t="shared" ref="M21:M38" si="26">N21-R21</f>
        <v>39</v>
      </c>
      <c r="N21" s="42">
        <f>SUM(P21:Q21)</f>
        <v>165</v>
      </c>
      <c r="O21" s="42">
        <v>2635</v>
      </c>
      <c r="P21" s="42">
        <v>111</v>
      </c>
      <c r="Q21" s="42">
        <v>54</v>
      </c>
      <c r="R21" s="42">
        <f t="shared" ref="R21:R38" si="27">SUM(T21:U21)</f>
        <v>126</v>
      </c>
      <c r="S21" s="42">
        <v>2633</v>
      </c>
      <c r="T21" s="42">
        <v>91</v>
      </c>
      <c r="U21" s="42">
        <v>35</v>
      </c>
      <c r="V21" s="49">
        <v>6.6748099191379708</v>
      </c>
    </row>
    <row r="22" spans="1:22" ht="15" customHeight="1" x14ac:dyDescent="0.2">
      <c r="A22" s="3" t="s">
        <v>16</v>
      </c>
      <c r="B22" s="42">
        <f t="shared" si="23"/>
        <v>-9</v>
      </c>
      <c r="C22" s="42">
        <v>17</v>
      </c>
      <c r="D22" s="42">
        <f t="shared" si="24"/>
        <v>-353</v>
      </c>
      <c r="E22" s="42">
        <f t="shared" si="25"/>
        <v>-21</v>
      </c>
      <c r="F22" s="42">
        <v>9</v>
      </c>
      <c r="G22" s="42">
        <v>124</v>
      </c>
      <c r="H22" s="42">
        <v>30</v>
      </c>
      <c r="I22" s="42">
        <v>358</v>
      </c>
      <c r="J22" s="62">
        <f t="shared" si="3"/>
        <v>-11.843562988749774</v>
      </c>
      <c r="K22" s="62">
        <v>5.0758127094641887</v>
      </c>
      <c r="L22" s="62">
        <v>16.919375698213962</v>
      </c>
      <c r="M22" s="42">
        <f>N22-R22</f>
        <v>12</v>
      </c>
      <c r="N22" s="42">
        <f t="shared" ref="N22:N38" si="28">SUM(P22:Q22)</f>
        <v>45</v>
      </c>
      <c r="O22" s="42">
        <v>669</v>
      </c>
      <c r="P22" s="42">
        <v>23</v>
      </c>
      <c r="Q22" s="42">
        <v>22</v>
      </c>
      <c r="R22" s="42">
        <f t="shared" si="27"/>
        <v>33</v>
      </c>
      <c r="S22" s="42">
        <v>788</v>
      </c>
      <c r="T22" s="42">
        <v>16</v>
      </c>
      <c r="U22" s="42">
        <v>17</v>
      </c>
      <c r="V22" s="49">
        <v>6.7677502792855861</v>
      </c>
    </row>
    <row r="23" spans="1:22" ht="15" customHeight="1" x14ac:dyDescent="0.2">
      <c r="A23" s="1" t="s">
        <v>15</v>
      </c>
      <c r="B23" s="43">
        <f t="shared" si="23"/>
        <v>-6</v>
      </c>
      <c r="C23" s="43">
        <v>15</v>
      </c>
      <c r="D23" s="43">
        <f t="shared" si="24"/>
        <v>-198</v>
      </c>
      <c r="E23" s="43">
        <f t="shared" si="25"/>
        <v>-10</v>
      </c>
      <c r="F23" s="43">
        <v>11</v>
      </c>
      <c r="G23" s="43">
        <v>88</v>
      </c>
      <c r="H23" s="43">
        <v>21</v>
      </c>
      <c r="I23" s="43">
        <v>259</v>
      </c>
      <c r="J23" s="63">
        <f t="shared" si="3"/>
        <v>-7.7375261538983349</v>
      </c>
      <c r="K23" s="63">
        <v>8.51127876928817</v>
      </c>
      <c r="L23" s="63">
        <v>16.248804923186505</v>
      </c>
      <c r="M23" s="43">
        <f t="shared" si="26"/>
        <v>4</v>
      </c>
      <c r="N23" s="43">
        <f t="shared" si="28"/>
        <v>42</v>
      </c>
      <c r="O23" s="43">
        <v>624</v>
      </c>
      <c r="P23" s="43">
        <v>34</v>
      </c>
      <c r="Q23" s="43">
        <v>8</v>
      </c>
      <c r="R23" s="43">
        <f t="shared" si="27"/>
        <v>38</v>
      </c>
      <c r="S23" s="47">
        <v>651</v>
      </c>
      <c r="T23" s="47">
        <v>22</v>
      </c>
      <c r="U23" s="47">
        <v>16</v>
      </c>
      <c r="V23" s="54">
        <v>3.0950104615593332</v>
      </c>
    </row>
    <row r="24" spans="1:22" ht="15" customHeight="1" x14ac:dyDescent="0.2">
      <c r="A24" s="7" t="s">
        <v>14</v>
      </c>
      <c r="B24" s="45">
        <f t="shared" si="23"/>
        <v>-9</v>
      </c>
      <c r="C24" s="45">
        <v>-5</v>
      </c>
      <c r="D24" s="45">
        <f t="shared" si="24"/>
        <v>-42</v>
      </c>
      <c r="E24" s="40">
        <f t="shared" si="25"/>
        <v>-6</v>
      </c>
      <c r="F24" s="45">
        <v>2</v>
      </c>
      <c r="G24" s="45">
        <v>26</v>
      </c>
      <c r="H24" s="45">
        <v>8</v>
      </c>
      <c r="I24" s="46">
        <v>79</v>
      </c>
      <c r="J24" s="73">
        <f t="shared" si="3"/>
        <v>-14.129032258064516</v>
      </c>
      <c r="K24" s="73">
        <v>4.709677419354839</v>
      </c>
      <c r="L24" s="73">
        <v>18.838709677419356</v>
      </c>
      <c r="M24" s="40">
        <f t="shared" si="26"/>
        <v>-3</v>
      </c>
      <c r="N24" s="45">
        <f t="shared" si="28"/>
        <v>11</v>
      </c>
      <c r="O24" s="45">
        <v>158</v>
      </c>
      <c r="P24" s="45">
        <v>4</v>
      </c>
      <c r="Q24" s="45">
        <v>7</v>
      </c>
      <c r="R24" s="45">
        <f t="shared" si="27"/>
        <v>14</v>
      </c>
      <c r="S24" s="45">
        <v>147</v>
      </c>
      <c r="T24" s="45">
        <v>7</v>
      </c>
      <c r="U24" s="45">
        <v>7</v>
      </c>
      <c r="V24" s="51">
        <v>-7.0645161290322562</v>
      </c>
    </row>
    <row r="25" spans="1:22" ht="15" customHeight="1" x14ac:dyDescent="0.2">
      <c r="A25" s="5" t="s">
        <v>13</v>
      </c>
      <c r="B25" s="40">
        <f t="shared" si="23"/>
        <v>-4</v>
      </c>
      <c r="C25" s="40">
        <v>-7</v>
      </c>
      <c r="D25" s="40">
        <f t="shared" si="24"/>
        <v>-36</v>
      </c>
      <c r="E25" s="40">
        <f t="shared" si="25"/>
        <v>-5</v>
      </c>
      <c r="F25" s="40">
        <v>0</v>
      </c>
      <c r="G25" s="40">
        <v>5</v>
      </c>
      <c r="H25" s="40">
        <v>5</v>
      </c>
      <c r="I25" s="40">
        <v>28</v>
      </c>
      <c r="J25" s="61">
        <f t="shared" si="3"/>
        <v>-48.136523092342998</v>
      </c>
      <c r="K25" s="61">
        <v>0</v>
      </c>
      <c r="L25" s="61">
        <v>48.136523092342998</v>
      </c>
      <c r="M25" s="40">
        <f t="shared" si="26"/>
        <v>1</v>
      </c>
      <c r="N25" s="40">
        <f t="shared" si="28"/>
        <v>1</v>
      </c>
      <c r="O25" s="40">
        <v>27</v>
      </c>
      <c r="P25" s="40">
        <v>0</v>
      </c>
      <c r="Q25" s="40">
        <v>1</v>
      </c>
      <c r="R25" s="40">
        <f t="shared" si="27"/>
        <v>0</v>
      </c>
      <c r="S25" s="41">
        <v>40</v>
      </c>
      <c r="T25" s="41">
        <v>0</v>
      </c>
      <c r="U25" s="41">
        <v>0</v>
      </c>
      <c r="V25" s="52">
        <v>9.6273046184685995</v>
      </c>
    </row>
    <row r="26" spans="1:22" ht="15" customHeight="1" x14ac:dyDescent="0.2">
      <c r="A26" s="3" t="s">
        <v>12</v>
      </c>
      <c r="B26" s="42">
        <f t="shared" si="23"/>
        <v>-9</v>
      </c>
      <c r="C26" s="42">
        <v>-5</v>
      </c>
      <c r="D26" s="42">
        <f t="shared" si="24"/>
        <v>-95</v>
      </c>
      <c r="E26" s="42">
        <f t="shared" si="25"/>
        <v>-6</v>
      </c>
      <c r="F26" s="42">
        <v>0</v>
      </c>
      <c r="G26" s="42">
        <v>7</v>
      </c>
      <c r="H26" s="42">
        <v>6</v>
      </c>
      <c r="I26" s="42">
        <v>80</v>
      </c>
      <c r="J26" s="62">
        <f t="shared" si="3"/>
        <v>-25.754706996107394</v>
      </c>
      <c r="K26" s="62">
        <v>0</v>
      </c>
      <c r="L26" s="62">
        <v>25.754706996107394</v>
      </c>
      <c r="M26" s="42">
        <f t="shared" si="26"/>
        <v>-3</v>
      </c>
      <c r="N26" s="42">
        <f t="shared" si="28"/>
        <v>5</v>
      </c>
      <c r="O26" s="42">
        <v>71</v>
      </c>
      <c r="P26" s="42">
        <v>2</v>
      </c>
      <c r="Q26" s="42">
        <v>3</v>
      </c>
      <c r="R26" s="42">
        <f t="shared" si="27"/>
        <v>8</v>
      </c>
      <c r="S26" s="42">
        <v>93</v>
      </c>
      <c r="T26" s="42">
        <v>4</v>
      </c>
      <c r="U26" s="42">
        <v>4</v>
      </c>
      <c r="V26" s="49">
        <v>-12.87735349805369</v>
      </c>
    </row>
    <row r="27" spans="1:22" ht="15" customHeight="1" x14ac:dyDescent="0.2">
      <c r="A27" s="1" t="s">
        <v>11</v>
      </c>
      <c r="B27" s="43">
        <f t="shared" si="23"/>
        <v>-7</v>
      </c>
      <c r="C27" s="43">
        <v>17</v>
      </c>
      <c r="D27" s="43">
        <f t="shared" si="24"/>
        <v>-152</v>
      </c>
      <c r="E27" s="43">
        <f t="shared" si="25"/>
        <v>-12</v>
      </c>
      <c r="F27" s="43">
        <v>1</v>
      </c>
      <c r="G27" s="43">
        <v>30</v>
      </c>
      <c r="H27" s="43">
        <v>13</v>
      </c>
      <c r="I27" s="43">
        <v>135</v>
      </c>
      <c r="J27" s="63">
        <f t="shared" si="3"/>
        <v>-19.894441365903287</v>
      </c>
      <c r="K27" s="63">
        <v>1.657870113825274</v>
      </c>
      <c r="L27" s="63">
        <v>21.552311479728562</v>
      </c>
      <c r="M27" s="43">
        <f t="shared" si="26"/>
        <v>5</v>
      </c>
      <c r="N27" s="43">
        <f t="shared" si="28"/>
        <v>14</v>
      </c>
      <c r="O27" s="47">
        <v>141</v>
      </c>
      <c r="P27" s="47">
        <v>6</v>
      </c>
      <c r="Q27" s="47">
        <v>8</v>
      </c>
      <c r="R27" s="47">
        <f t="shared" si="27"/>
        <v>9</v>
      </c>
      <c r="S27" s="47">
        <v>188</v>
      </c>
      <c r="T27" s="47">
        <v>6</v>
      </c>
      <c r="U27" s="47">
        <v>3</v>
      </c>
      <c r="V27" s="54">
        <v>8.2893505691263698</v>
      </c>
    </row>
    <row r="28" spans="1:22" ht="15" customHeight="1" x14ac:dyDescent="0.2">
      <c r="A28" s="5" t="s">
        <v>10</v>
      </c>
      <c r="B28" s="40">
        <f t="shared" si="23"/>
        <v>-3</v>
      </c>
      <c r="C28" s="40">
        <v>-3</v>
      </c>
      <c r="D28" s="40">
        <f t="shared" si="24"/>
        <v>-23</v>
      </c>
      <c r="E28" s="40">
        <f t="shared" si="25"/>
        <v>-3</v>
      </c>
      <c r="F28" s="40">
        <v>1</v>
      </c>
      <c r="G28" s="40">
        <v>6</v>
      </c>
      <c r="H28" s="40">
        <v>4</v>
      </c>
      <c r="I28" s="40">
        <v>54</v>
      </c>
      <c r="J28" s="61">
        <f t="shared" si="3"/>
        <v>-12.948160060542996</v>
      </c>
      <c r="K28" s="61">
        <v>4.3160533535143317</v>
      </c>
      <c r="L28" s="61">
        <v>17.264213414057327</v>
      </c>
      <c r="M28" s="40">
        <f t="shared" si="26"/>
        <v>0</v>
      </c>
      <c r="N28" s="40">
        <f t="shared" si="28"/>
        <v>5</v>
      </c>
      <c r="O28" s="40">
        <v>90</v>
      </c>
      <c r="P28" s="40">
        <v>3</v>
      </c>
      <c r="Q28" s="40">
        <v>2</v>
      </c>
      <c r="R28" s="40">
        <f t="shared" si="27"/>
        <v>5</v>
      </c>
      <c r="S28" s="40">
        <v>65</v>
      </c>
      <c r="T28" s="40">
        <v>4</v>
      </c>
      <c r="U28" s="40">
        <v>1</v>
      </c>
      <c r="V28" s="48">
        <v>0</v>
      </c>
    </row>
    <row r="29" spans="1:22" ht="15" customHeight="1" x14ac:dyDescent="0.2">
      <c r="A29" s="3" t="s">
        <v>9</v>
      </c>
      <c r="B29" s="42">
        <f t="shared" si="23"/>
        <v>-18</v>
      </c>
      <c r="C29" s="42">
        <v>-4</v>
      </c>
      <c r="D29" s="42">
        <f t="shared" si="24"/>
        <v>-98</v>
      </c>
      <c r="E29" s="42">
        <f>F29-H29</f>
        <v>-10</v>
      </c>
      <c r="F29" s="42">
        <v>5</v>
      </c>
      <c r="G29" s="42">
        <v>44</v>
      </c>
      <c r="H29" s="42">
        <v>15</v>
      </c>
      <c r="I29" s="42">
        <v>125</v>
      </c>
      <c r="J29" s="62">
        <f t="shared" si="3"/>
        <v>-15.804286642130332</v>
      </c>
      <c r="K29" s="62">
        <v>7.9021433210651644</v>
      </c>
      <c r="L29" s="62">
        <v>23.706429963195497</v>
      </c>
      <c r="M29" s="42">
        <f t="shared" si="26"/>
        <v>-8</v>
      </c>
      <c r="N29" s="42">
        <f t="shared" si="28"/>
        <v>13</v>
      </c>
      <c r="O29" s="42">
        <v>226</v>
      </c>
      <c r="P29" s="42">
        <v>5</v>
      </c>
      <c r="Q29" s="42">
        <v>8</v>
      </c>
      <c r="R29" s="42">
        <f t="shared" si="27"/>
        <v>21</v>
      </c>
      <c r="S29" s="42">
        <v>243</v>
      </c>
      <c r="T29" s="42">
        <v>12</v>
      </c>
      <c r="U29" s="42">
        <v>9</v>
      </c>
      <c r="V29" s="49">
        <v>-12.64342931370426</v>
      </c>
    </row>
    <row r="30" spans="1:22" ht="15" customHeight="1" x14ac:dyDescent="0.2">
      <c r="A30" s="3" t="s">
        <v>8</v>
      </c>
      <c r="B30" s="42">
        <f t="shared" si="23"/>
        <v>-14</v>
      </c>
      <c r="C30" s="42">
        <v>1</v>
      </c>
      <c r="D30" s="42">
        <f t="shared" si="24"/>
        <v>-115</v>
      </c>
      <c r="E30" s="42">
        <f t="shared" si="25"/>
        <v>-14</v>
      </c>
      <c r="F30" s="42">
        <v>2</v>
      </c>
      <c r="G30" s="42">
        <v>48</v>
      </c>
      <c r="H30" s="42">
        <v>16</v>
      </c>
      <c r="I30" s="42">
        <v>165</v>
      </c>
      <c r="J30" s="62">
        <f t="shared" si="3"/>
        <v>-22.515873470484816</v>
      </c>
      <c r="K30" s="62">
        <v>3.2165533529264025</v>
      </c>
      <c r="L30" s="62">
        <v>25.73242682341122</v>
      </c>
      <c r="M30" s="42">
        <f t="shared" si="26"/>
        <v>0</v>
      </c>
      <c r="N30" s="42">
        <f t="shared" si="28"/>
        <v>13</v>
      </c>
      <c r="O30" s="42">
        <v>228</v>
      </c>
      <c r="P30" s="42">
        <v>7</v>
      </c>
      <c r="Q30" s="42">
        <v>6</v>
      </c>
      <c r="R30" s="42">
        <f t="shared" si="27"/>
        <v>13</v>
      </c>
      <c r="S30" s="42">
        <v>226</v>
      </c>
      <c r="T30" s="42">
        <v>6</v>
      </c>
      <c r="U30" s="42">
        <v>7</v>
      </c>
      <c r="V30" s="49">
        <v>0</v>
      </c>
    </row>
    <row r="31" spans="1:22" ht="15" customHeight="1" x14ac:dyDescent="0.2">
      <c r="A31" s="1" t="s">
        <v>7</v>
      </c>
      <c r="B31" s="43">
        <f t="shared" si="23"/>
        <v>-5</v>
      </c>
      <c r="C31" s="43">
        <v>1</v>
      </c>
      <c r="D31" s="43">
        <f t="shared" si="24"/>
        <v>-62</v>
      </c>
      <c r="E31" s="43">
        <f t="shared" si="25"/>
        <v>-6</v>
      </c>
      <c r="F31" s="43">
        <v>3</v>
      </c>
      <c r="G31" s="43">
        <v>40</v>
      </c>
      <c r="H31" s="43">
        <v>9</v>
      </c>
      <c r="I31" s="43">
        <v>92</v>
      </c>
      <c r="J31" s="63">
        <f t="shared" si="3"/>
        <v>-10.708679898487581</v>
      </c>
      <c r="K31" s="63">
        <v>5.3543399492437906</v>
      </c>
      <c r="L31" s="63">
        <v>16.063019847731372</v>
      </c>
      <c r="M31" s="43">
        <f t="shared" si="26"/>
        <v>1</v>
      </c>
      <c r="N31" s="43">
        <f t="shared" si="28"/>
        <v>11</v>
      </c>
      <c r="O31" s="43">
        <v>183</v>
      </c>
      <c r="P31" s="43">
        <v>6</v>
      </c>
      <c r="Q31" s="43">
        <v>5</v>
      </c>
      <c r="R31" s="43">
        <f t="shared" si="27"/>
        <v>10</v>
      </c>
      <c r="S31" s="43">
        <v>193</v>
      </c>
      <c r="T31" s="43">
        <v>4</v>
      </c>
      <c r="U31" s="43">
        <v>6</v>
      </c>
      <c r="V31" s="53">
        <v>1.7847799830812683</v>
      </c>
    </row>
    <row r="32" spans="1:22" ht="15" customHeight="1" x14ac:dyDescent="0.2">
      <c r="A32" s="5" t="s">
        <v>6</v>
      </c>
      <c r="B32" s="40">
        <f t="shared" si="23"/>
        <v>-1</v>
      </c>
      <c r="C32" s="40">
        <v>5</v>
      </c>
      <c r="D32" s="40">
        <f t="shared" si="24"/>
        <v>11</v>
      </c>
      <c r="E32" s="40">
        <f t="shared" si="25"/>
        <v>-2</v>
      </c>
      <c r="F32" s="40">
        <v>1</v>
      </c>
      <c r="G32" s="40">
        <v>12</v>
      </c>
      <c r="H32" s="40">
        <v>3</v>
      </c>
      <c r="I32" s="40">
        <v>18</v>
      </c>
      <c r="J32" s="61">
        <f t="shared" si="3"/>
        <v>-14.117738067610428</v>
      </c>
      <c r="K32" s="61">
        <v>7.0588690338052134</v>
      </c>
      <c r="L32" s="61">
        <v>21.176607101415641</v>
      </c>
      <c r="M32" s="40">
        <f t="shared" si="26"/>
        <v>1</v>
      </c>
      <c r="N32" s="40">
        <f t="shared" si="28"/>
        <v>8</v>
      </c>
      <c r="O32" s="41">
        <v>92</v>
      </c>
      <c r="P32" s="41">
        <v>1</v>
      </c>
      <c r="Q32" s="41">
        <v>7</v>
      </c>
      <c r="R32" s="41">
        <f t="shared" si="27"/>
        <v>7</v>
      </c>
      <c r="S32" s="41">
        <v>75</v>
      </c>
      <c r="T32" s="41">
        <v>5</v>
      </c>
      <c r="U32" s="41">
        <v>2</v>
      </c>
      <c r="V32" s="52">
        <v>7.0588690338052089</v>
      </c>
    </row>
    <row r="33" spans="1:22" ht="15" customHeight="1" x14ac:dyDescent="0.2">
      <c r="A33" s="3" t="s">
        <v>5</v>
      </c>
      <c r="B33" s="42">
        <f t="shared" si="23"/>
        <v>-25</v>
      </c>
      <c r="C33" s="42">
        <v>-23</v>
      </c>
      <c r="D33" s="42">
        <f t="shared" si="24"/>
        <v>-143</v>
      </c>
      <c r="E33" s="42">
        <f t="shared" si="25"/>
        <v>-13</v>
      </c>
      <c r="F33" s="42">
        <v>5</v>
      </c>
      <c r="G33" s="42">
        <v>38</v>
      </c>
      <c r="H33" s="42">
        <v>18</v>
      </c>
      <c r="I33" s="42">
        <v>157</v>
      </c>
      <c r="J33" s="62">
        <f t="shared" si="3"/>
        <v>-22.106371480218407</v>
      </c>
      <c r="K33" s="62">
        <v>8.5024505693147727</v>
      </c>
      <c r="L33" s="62">
        <v>30.608822049533181</v>
      </c>
      <c r="M33" s="42">
        <f t="shared" si="26"/>
        <v>-12</v>
      </c>
      <c r="N33" s="42">
        <f t="shared" si="28"/>
        <v>6</v>
      </c>
      <c r="O33" s="42">
        <v>181</v>
      </c>
      <c r="P33" s="42">
        <v>3</v>
      </c>
      <c r="Q33" s="42">
        <v>3</v>
      </c>
      <c r="R33" s="42">
        <f t="shared" si="27"/>
        <v>18</v>
      </c>
      <c r="S33" s="42">
        <v>205</v>
      </c>
      <c r="T33" s="42">
        <v>10</v>
      </c>
      <c r="U33" s="42">
        <v>8</v>
      </c>
      <c r="V33" s="49">
        <v>-20.405881366355452</v>
      </c>
    </row>
    <row r="34" spans="1:22" ht="15" customHeight="1" x14ac:dyDescent="0.2">
      <c r="A34" s="3" t="s">
        <v>4</v>
      </c>
      <c r="B34" s="42">
        <f t="shared" si="23"/>
        <v>-17</v>
      </c>
      <c r="C34" s="42">
        <v>-17</v>
      </c>
      <c r="D34" s="42">
        <f t="shared" si="24"/>
        <v>-35</v>
      </c>
      <c r="E34" s="42">
        <f t="shared" si="25"/>
        <v>-13</v>
      </c>
      <c r="F34" s="42">
        <v>0</v>
      </c>
      <c r="G34" s="42">
        <v>21</v>
      </c>
      <c r="H34" s="42">
        <v>13</v>
      </c>
      <c r="I34" s="42">
        <v>75</v>
      </c>
      <c r="J34" s="62">
        <f t="shared" si="3"/>
        <v>-31.981720879446769</v>
      </c>
      <c r="K34" s="62">
        <v>0</v>
      </c>
      <c r="L34" s="62">
        <v>31.981720879446769</v>
      </c>
      <c r="M34" s="42">
        <f t="shared" si="26"/>
        <v>-4</v>
      </c>
      <c r="N34" s="42">
        <f t="shared" si="28"/>
        <v>11</v>
      </c>
      <c r="O34" s="42">
        <v>174</v>
      </c>
      <c r="P34" s="42">
        <v>4</v>
      </c>
      <c r="Q34" s="42">
        <v>7</v>
      </c>
      <c r="R34" s="42">
        <f t="shared" si="27"/>
        <v>15</v>
      </c>
      <c r="S34" s="42">
        <v>155</v>
      </c>
      <c r="T34" s="42">
        <v>5</v>
      </c>
      <c r="U34" s="42">
        <v>10</v>
      </c>
      <c r="V34" s="49">
        <v>-9.8405295013682377</v>
      </c>
    </row>
    <row r="35" spans="1:22" ht="15" customHeight="1" x14ac:dyDescent="0.2">
      <c r="A35" s="1" t="s">
        <v>3</v>
      </c>
      <c r="B35" s="43">
        <f t="shared" si="23"/>
        <v>-7</v>
      </c>
      <c r="C35" s="43">
        <v>-5</v>
      </c>
      <c r="D35" s="43">
        <f t="shared" si="24"/>
        <v>-71</v>
      </c>
      <c r="E35" s="43">
        <f t="shared" si="25"/>
        <v>-2</v>
      </c>
      <c r="F35" s="43">
        <v>2</v>
      </c>
      <c r="G35" s="43">
        <v>27</v>
      </c>
      <c r="H35" s="43">
        <v>4</v>
      </c>
      <c r="I35" s="43">
        <v>79</v>
      </c>
      <c r="J35" s="63">
        <f t="shared" si="3"/>
        <v>-4.8804947350827339</v>
      </c>
      <c r="K35" s="63">
        <v>4.8804947350827339</v>
      </c>
      <c r="L35" s="63">
        <v>9.7609894701654678</v>
      </c>
      <c r="M35" s="43">
        <f>N35-R35</f>
        <v>-5</v>
      </c>
      <c r="N35" s="43">
        <f t="shared" si="28"/>
        <v>8</v>
      </c>
      <c r="O35" s="47">
        <v>132</v>
      </c>
      <c r="P35" s="47">
        <v>1</v>
      </c>
      <c r="Q35" s="47">
        <v>7</v>
      </c>
      <c r="R35" s="47">
        <f t="shared" si="27"/>
        <v>13</v>
      </c>
      <c r="S35" s="47">
        <v>151</v>
      </c>
      <c r="T35" s="47">
        <v>5</v>
      </c>
      <c r="U35" s="47">
        <v>8</v>
      </c>
      <c r="V35" s="54">
        <v>-12.201236837706837</v>
      </c>
    </row>
    <row r="36" spans="1:22" ht="15" customHeight="1" x14ac:dyDescent="0.2">
      <c r="A36" s="5" t="s">
        <v>2</v>
      </c>
      <c r="B36" s="40">
        <f t="shared" si="23"/>
        <v>-6</v>
      </c>
      <c r="C36" s="40">
        <v>2</v>
      </c>
      <c r="D36" s="40">
        <f t="shared" si="24"/>
        <v>-61</v>
      </c>
      <c r="E36" s="40">
        <f t="shared" si="25"/>
        <v>-4</v>
      </c>
      <c r="F36" s="40">
        <v>0</v>
      </c>
      <c r="G36" s="40">
        <v>5</v>
      </c>
      <c r="H36" s="40">
        <v>4</v>
      </c>
      <c r="I36" s="40">
        <v>53</v>
      </c>
      <c r="J36" s="61">
        <f t="shared" si="3"/>
        <v>-26.106859309062298</v>
      </c>
      <c r="K36" s="61">
        <v>0</v>
      </c>
      <c r="L36" s="61">
        <v>26.106859309062298</v>
      </c>
      <c r="M36" s="40">
        <f t="shared" si="26"/>
        <v>-2</v>
      </c>
      <c r="N36" s="40">
        <f t="shared" si="28"/>
        <v>3</v>
      </c>
      <c r="O36" s="40">
        <v>53</v>
      </c>
      <c r="P36" s="40">
        <v>2</v>
      </c>
      <c r="Q36" s="40">
        <v>1</v>
      </c>
      <c r="R36" s="40">
        <f t="shared" si="27"/>
        <v>5</v>
      </c>
      <c r="S36" s="40">
        <v>66</v>
      </c>
      <c r="T36" s="40">
        <v>3</v>
      </c>
      <c r="U36" s="40">
        <v>2</v>
      </c>
      <c r="V36" s="48">
        <v>-13.053429654531151</v>
      </c>
    </row>
    <row r="37" spans="1:22" ht="15" customHeight="1" x14ac:dyDescent="0.2">
      <c r="A37" s="3" t="s">
        <v>1</v>
      </c>
      <c r="B37" s="42">
        <f t="shared" si="23"/>
        <v>-6</v>
      </c>
      <c r="C37" s="42">
        <v>-4</v>
      </c>
      <c r="D37" s="42">
        <f t="shared" si="24"/>
        <v>-58</v>
      </c>
      <c r="E37" s="42">
        <f t="shared" si="25"/>
        <v>-5</v>
      </c>
      <c r="F37" s="42">
        <v>0</v>
      </c>
      <c r="G37" s="42">
        <v>5</v>
      </c>
      <c r="H37" s="42">
        <v>5</v>
      </c>
      <c r="I37" s="42">
        <v>37</v>
      </c>
      <c r="J37" s="62">
        <f t="shared" si="3"/>
        <v>-49.018291208938784</v>
      </c>
      <c r="K37" s="62">
        <v>0</v>
      </c>
      <c r="L37" s="62">
        <v>49.018291208938784</v>
      </c>
      <c r="M37" s="42">
        <f t="shared" si="26"/>
        <v>-1</v>
      </c>
      <c r="N37" s="42">
        <f t="shared" si="28"/>
        <v>3</v>
      </c>
      <c r="O37" s="42">
        <v>29</v>
      </c>
      <c r="P37" s="42">
        <v>2</v>
      </c>
      <c r="Q37" s="42">
        <v>1</v>
      </c>
      <c r="R37" s="42">
        <f t="shared" si="27"/>
        <v>4</v>
      </c>
      <c r="S37" s="42">
        <v>55</v>
      </c>
      <c r="T37" s="42">
        <v>1</v>
      </c>
      <c r="U37" s="42">
        <v>3</v>
      </c>
      <c r="V37" s="49">
        <v>-9.8036582417877547</v>
      </c>
    </row>
    <row r="38" spans="1:22" ht="15" customHeight="1" x14ac:dyDescent="0.2">
      <c r="A38" s="1" t="s">
        <v>0</v>
      </c>
      <c r="B38" s="43">
        <f t="shared" si="23"/>
        <v>-4</v>
      </c>
      <c r="C38" s="43">
        <v>-1</v>
      </c>
      <c r="D38" s="43">
        <f t="shared" si="24"/>
        <v>-53</v>
      </c>
      <c r="E38" s="43">
        <f t="shared" si="25"/>
        <v>-3</v>
      </c>
      <c r="F38" s="43">
        <v>0</v>
      </c>
      <c r="G38" s="43">
        <v>4</v>
      </c>
      <c r="H38" s="43">
        <v>3</v>
      </c>
      <c r="I38" s="43">
        <v>39</v>
      </c>
      <c r="J38" s="63">
        <f t="shared" si="3"/>
        <v>-31.850839175077805</v>
      </c>
      <c r="K38" s="63">
        <v>0</v>
      </c>
      <c r="L38" s="63">
        <v>31.850839175077805</v>
      </c>
      <c r="M38" s="43">
        <f t="shared" si="26"/>
        <v>-1</v>
      </c>
      <c r="N38" s="43">
        <f t="shared" si="28"/>
        <v>3</v>
      </c>
      <c r="O38" s="43">
        <v>20</v>
      </c>
      <c r="P38" s="43">
        <v>0</v>
      </c>
      <c r="Q38" s="43">
        <v>3</v>
      </c>
      <c r="R38" s="43">
        <f t="shared" si="27"/>
        <v>4</v>
      </c>
      <c r="S38" s="43">
        <v>38</v>
      </c>
      <c r="T38" s="43">
        <v>0</v>
      </c>
      <c r="U38" s="43">
        <v>4</v>
      </c>
      <c r="V38" s="53">
        <v>-10.616946391692604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51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I9" si="0">B10+B11</f>
        <v>-273</v>
      </c>
      <c r="C9" s="34">
        <f t="shared" si="0"/>
        <v>-45</v>
      </c>
      <c r="D9" s="34">
        <f t="shared" si="0"/>
        <v>-3500</v>
      </c>
      <c r="E9" s="34">
        <f t="shared" si="0"/>
        <v>-248</v>
      </c>
      <c r="F9" s="34">
        <f t="shared" si="0"/>
        <v>116</v>
      </c>
      <c r="G9" s="34">
        <f t="shared" si="0"/>
        <v>1606</v>
      </c>
      <c r="H9" s="34">
        <f t="shared" si="0"/>
        <v>364</v>
      </c>
      <c r="I9" s="34">
        <f t="shared" si="0"/>
        <v>4288</v>
      </c>
      <c r="J9" s="51">
        <f>K9-L9</f>
        <v>-10.450143510532456</v>
      </c>
      <c r="K9" s="51">
        <v>4.8879703517006652</v>
      </c>
      <c r="L9" s="51">
        <v>15.338113862233122</v>
      </c>
      <c r="M9" s="34">
        <f t="shared" ref="M9:U9" si="1">M10+M11</f>
        <v>-25</v>
      </c>
      <c r="N9" s="34">
        <f t="shared" si="1"/>
        <v>466</v>
      </c>
      <c r="O9" s="34">
        <f t="shared" si="1"/>
        <v>7195</v>
      </c>
      <c r="P9" s="34">
        <f t="shared" si="1"/>
        <v>254</v>
      </c>
      <c r="Q9" s="34">
        <f t="shared" si="1"/>
        <v>212</v>
      </c>
      <c r="R9" s="34">
        <f>R10+R11</f>
        <v>491</v>
      </c>
      <c r="S9" s="34">
        <f t="shared" si="1"/>
        <v>8013</v>
      </c>
      <c r="T9" s="34">
        <f t="shared" si="1"/>
        <v>279</v>
      </c>
      <c r="U9" s="34">
        <f t="shared" si="1"/>
        <v>212</v>
      </c>
      <c r="V9" s="51">
        <v>-1.0534418861423838</v>
      </c>
    </row>
    <row r="10" spans="1:22" ht="15" customHeight="1" x14ac:dyDescent="0.2">
      <c r="A10" s="6" t="s">
        <v>28</v>
      </c>
      <c r="B10" s="35">
        <f t="shared" ref="B10:I10" si="2">B20+B21+B22+B23</f>
        <v>-159</v>
      </c>
      <c r="C10" s="35">
        <f t="shared" si="2"/>
        <v>-20</v>
      </c>
      <c r="D10" s="35">
        <f t="shared" si="2"/>
        <v>-2273</v>
      </c>
      <c r="E10" s="35">
        <f t="shared" si="2"/>
        <v>-158</v>
      </c>
      <c r="F10" s="35">
        <f t="shared" si="2"/>
        <v>91</v>
      </c>
      <c r="G10" s="35">
        <f t="shared" si="2"/>
        <v>1272</v>
      </c>
      <c r="H10" s="35">
        <f t="shared" si="2"/>
        <v>249</v>
      </c>
      <c r="I10" s="35">
        <f t="shared" si="2"/>
        <v>2965</v>
      </c>
      <c r="J10" s="48">
        <f t="shared" ref="J10:J38" si="3">K10-L10</f>
        <v>-8.8326856234754949</v>
      </c>
      <c r="K10" s="48">
        <v>5.0871796945333534</v>
      </c>
      <c r="L10" s="48">
        <v>13.919865318008847</v>
      </c>
      <c r="M10" s="35">
        <f t="shared" ref="M10:U10" si="4">M20+M21+M22+M23</f>
        <v>-1</v>
      </c>
      <c r="N10" s="35">
        <f t="shared" si="4"/>
        <v>327</v>
      </c>
      <c r="O10" s="35">
        <f t="shared" si="4"/>
        <v>5369</v>
      </c>
      <c r="P10" s="35">
        <f t="shared" si="4"/>
        <v>200</v>
      </c>
      <c r="Q10" s="35">
        <f t="shared" si="4"/>
        <v>127</v>
      </c>
      <c r="R10" s="35">
        <f t="shared" si="4"/>
        <v>328</v>
      </c>
      <c r="S10" s="35">
        <f t="shared" si="4"/>
        <v>5949</v>
      </c>
      <c r="T10" s="35">
        <f t="shared" si="4"/>
        <v>211</v>
      </c>
      <c r="U10" s="35">
        <f t="shared" si="4"/>
        <v>117</v>
      </c>
      <c r="V10" s="48">
        <v>-5.5903073566298644E-2</v>
      </c>
    </row>
    <row r="11" spans="1:22" ht="15" customHeight="1" x14ac:dyDescent="0.2">
      <c r="A11" s="2" t="s">
        <v>27</v>
      </c>
      <c r="B11" s="36">
        <f t="shared" ref="B11:I11" si="5">B12+B13+B14+B15+B16</f>
        <v>-114</v>
      </c>
      <c r="C11" s="36">
        <f t="shared" si="5"/>
        <v>-25</v>
      </c>
      <c r="D11" s="36">
        <f t="shared" si="5"/>
        <v>-1227</v>
      </c>
      <c r="E11" s="36">
        <f t="shared" si="5"/>
        <v>-90</v>
      </c>
      <c r="F11" s="36">
        <f t="shared" si="5"/>
        <v>25</v>
      </c>
      <c r="G11" s="36">
        <f t="shared" si="5"/>
        <v>334</v>
      </c>
      <c r="H11" s="36">
        <f t="shared" si="5"/>
        <v>115</v>
      </c>
      <c r="I11" s="36">
        <f t="shared" si="5"/>
        <v>1323</v>
      </c>
      <c r="J11" s="53">
        <f t="shared" si="3"/>
        <v>-15.401392642213224</v>
      </c>
      <c r="K11" s="53">
        <v>4.2781646228370063</v>
      </c>
      <c r="L11" s="53">
        <v>19.679557265050232</v>
      </c>
      <c r="M11" s="36">
        <f t="shared" ref="M11:U11" si="6">M12+M13+M14+M15+M16</f>
        <v>-24</v>
      </c>
      <c r="N11" s="36">
        <f t="shared" si="6"/>
        <v>139</v>
      </c>
      <c r="O11" s="36">
        <f t="shared" si="6"/>
        <v>1826</v>
      </c>
      <c r="P11" s="36">
        <f t="shared" si="6"/>
        <v>54</v>
      </c>
      <c r="Q11" s="36">
        <f t="shared" si="6"/>
        <v>85</v>
      </c>
      <c r="R11" s="36">
        <f t="shared" si="6"/>
        <v>163</v>
      </c>
      <c r="S11" s="36">
        <f t="shared" si="6"/>
        <v>2064</v>
      </c>
      <c r="T11" s="36">
        <f t="shared" si="6"/>
        <v>68</v>
      </c>
      <c r="U11" s="36">
        <f t="shared" si="6"/>
        <v>95</v>
      </c>
      <c r="V11" s="53">
        <v>-4.1070380379235267</v>
      </c>
    </row>
    <row r="12" spans="1:22" ht="15" customHeight="1" x14ac:dyDescent="0.2">
      <c r="A12" s="6" t="s">
        <v>26</v>
      </c>
      <c r="B12" s="35">
        <f t="shared" ref="B12:I12" si="7">B24</f>
        <v>-4</v>
      </c>
      <c r="C12" s="35">
        <f t="shared" si="7"/>
        <v>-1</v>
      </c>
      <c r="D12" s="35">
        <f t="shared" si="7"/>
        <v>-61</v>
      </c>
      <c r="E12" s="35">
        <f t="shared" si="7"/>
        <v>-1</v>
      </c>
      <c r="F12" s="35">
        <f t="shared" si="7"/>
        <v>2</v>
      </c>
      <c r="G12" s="35">
        <f t="shared" si="7"/>
        <v>35</v>
      </c>
      <c r="H12" s="35">
        <f t="shared" si="7"/>
        <v>3</v>
      </c>
      <c r="I12" s="35">
        <f t="shared" si="7"/>
        <v>99</v>
      </c>
      <c r="J12" s="48">
        <f t="shared" si="3"/>
        <v>-2.1881051009825496</v>
      </c>
      <c r="K12" s="48">
        <v>4.3762102019650975</v>
      </c>
      <c r="L12" s="48">
        <v>6.5643153029476471</v>
      </c>
      <c r="M12" s="35">
        <f t="shared" ref="M12:U12" si="8">M24</f>
        <v>-3</v>
      </c>
      <c r="N12" s="35">
        <f t="shared" si="8"/>
        <v>13</v>
      </c>
      <c r="O12" s="35">
        <f t="shared" si="8"/>
        <v>156</v>
      </c>
      <c r="P12" s="35">
        <f t="shared" si="8"/>
        <v>9</v>
      </c>
      <c r="Q12" s="35">
        <f t="shared" si="8"/>
        <v>4</v>
      </c>
      <c r="R12" s="35">
        <f t="shared" si="8"/>
        <v>16</v>
      </c>
      <c r="S12" s="35">
        <f t="shared" si="8"/>
        <v>153</v>
      </c>
      <c r="T12" s="35">
        <f t="shared" si="8"/>
        <v>10</v>
      </c>
      <c r="U12" s="35">
        <f t="shared" si="8"/>
        <v>6</v>
      </c>
      <c r="V12" s="48">
        <v>-6.5643153029476444</v>
      </c>
    </row>
    <row r="13" spans="1:22" ht="15" customHeight="1" x14ac:dyDescent="0.2">
      <c r="A13" s="4" t="s">
        <v>25</v>
      </c>
      <c r="B13" s="37">
        <f t="shared" ref="B13:I13" si="9">B25+B26+B27</f>
        <v>-34</v>
      </c>
      <c r="C13" s="37">
        <f t="shared" si="9"/>
        <v>17</v>
      </c>
      <c r="D13" s="37">
        <f t="shared" si="9"/>
        <v>-334</v>
      </c>
      <c r="E13" s="37">
        <f t="shared" si="9"/>
        <v>-21</v>
      </c>
      <c r="F13" s="37">
        <f t="shared" si="9"/>
        <v>2</v>
      </c>
      <c r="G13" s="37">
        <f t="shared" si="9"/>
        <v>47</v>
      </c>
      <c r="H13" s="37">
        <f t="shared" si="9"/>
        <v>23</v>
      </c>
      <c r="I13" s="37">
        <f t="shared" si="9"/>
        <v>256</v>
      </c>
      <c r="J13" s="49">
        <f t="shared" si="3"/>
        <v>-20.110456650356163</v>
      </c>
      <c r="K13" s="49">
        <v>1.915281585748206</v>
      </c>
      <c r="L13" s="49">
        <v>22.02573823610437</v>
      </c>
      <c r="M13" s="37">
        <f t="shared" ref="M13:U13" si="10">M25+M26+M27</f>
        <v>-13</v>
      </c>
      <c r="N13" s="37">
        <f t="shared" si="10"/>
        <v>16</v>
      </c>
      <c r="O13" s="37">
        <f t="shared" si="10"/>
        <v>256</v>
      </c>
      <c r="P13" s="37">
        <f t="shared" si="10"/>
        <v>3</v>
      </c>
      <c r="Q13" s="37">
        <f t="shared" si="10"/>
        <v>13</v>
      </c>
      <c r="R13" s="37">
        <f t="shared" si="10"/>
        <v>29</v>
      </c>
      <c r="S13" s="37">
        <f t="shared" si="10"/>
        <v>381</v>
      </c>
      <c r="T13" s="37">
        <f t="shared" si="10"/>
        <v>13</v>
      </c>
      <c r="U13" s="37">
        <f t="shared" si="10"/>
        <v>16</v>
      </c>
      <c r="V13" s="49">
        <v>-12.449330307363338</v>
      </c>
    </row>
    <row r="14" spans="1:22" ht="15" customHeight="1" x14ac:dyDescent="0.2">
      <c r="A14" s="4" t="s">
        <v>24</v>
      </c>
      <c r="B14" s="37">
        <f t="shared" ref="B14:I14" si="11">B28+B29+B30+B31</f>
        <v>-47</v>
      </c>
      <c r="C14" s="37">
        <f t="shared" si="11"/>
        <v>-11</v>
      </c>
      <c r="D14" s="37">
        <f t="shared" si="11"/>
        <v>-449</v>
      </c>
      <c r="E14" s="37">
        <f t="shared" si="11"/>
        <v>-29</v>
      </c>
      <c r="F14" s="37">
        <f t="shared" si="11"/>
        <v>12</v>
      </c>
      <c r="G14" s="37">
        <f t="shared" si="11"/>
        <v>145</v>
      </c>
      <c r="H14" s="37">
        <f t="shared" si="11"/>
        <v>41</v>
      </c>
      <c r="I14" s="37">
        <f t="shared" si="11"/>
        <v>486</v>
      </c>
      <c r="J14" s="49">
        <f t="shared" si="3"/>
        <v>-12.938674228996808</v>
      </c>
      <c r="K14" s="49">
        <v>5.3539341637228173</v>
      </c>
      <c r="L14" s="49">
        <v>18.292608392719625</v>
      </c>
      <c r="M14" s="37">
        <f t="shared" ref="M14:U14" si="12">M28+M29+M30+M31</f>
        <v>-18</v>
      </c>
      <c r="N14" s="37">
        <f t="shared" si="12"/>
        <v>44</v>
      </c>
      <c r="O14" s="37">
        <f t="shared" si="12"/>
        <v>731</v>
      </c>
      <c r="P14" s="37">
        <f t="shared" si="12"/>
        <v>17</v>
      </c>
      <c r="Q14" s="37">
        <f t="shared" si="12"/>
        <v>27</v>
      </c>
      <c r="R14" s="37">
        <f t="shared" si="12"/>
        <v>62</v>
      </c>
      <c r="S14" s="37">
        <f t="shared" si="12"/>
        <v>839</v>
      </c>
      <c r="T14" s="37">
        <f t="shared" si="12"/>
        <v>30</v>
      </c>
      <c r="U14" s="37">
        <f t="shared" si="12"/>
        <v>32</v>
      </c>
      <c r="V14" s="49">
        <v>-8.0309012455842215</v>
      </c>
    </row>
    <row r="15" spans="1:22" ht="15" customHeight="1" x14ac:dyDescent="0.2">
      <c r="A15" s="4" t="s">
        <v>23</v>
      </c>
      <c r="B15" s="37">
        <f t="shared" ref="B15:I15" si="13">B32+B33+B34+B35</f>
        <v>-13</v>
      </c>
      <c r="C15" s="37">
        <f t="shared" si="13"/>
        <v>-36</v>
      </c>
      <c r="D15" s="37">
        <f t="shared" si="13"/>
        <v>-199</v>
      </c>
      <c r="E15" s="37">
        <f t="shared" si="13"/>
        <v>-23</v>
      </c>
      <c r="F15" s="37">
        <f t="shared" si="13"/>
        <v>8</v>
      </c>
      <c r="G15" s="37">
        <f t="shared" si="13"/>
        <v>93</v>
      </c>
      <c r="H15" s="37">
        <f t="shared" si="13"/>
        <v>31</v>
      </c>
      <c r="I15" s="37">
        <f t="shared" si="13"/>
        <v>341</v>
      </c>
      <c r="J15" s="49">
        <f t="shared" si="3"/>
        <v>-13.533555802743788</v>
      </c>
      <c r="K15" s="49">
        <v>4.7073237574761002</v>
      </c>
      <c r="L15" s="49">
        <v>18.240879560219888</v>
      </c>
      <c r="M15" s="37">
        <f t="shared" ref="M15:U15" si="14">M32+M33+M34+M35</f>
        <v>10</v>
      </c>
      <c r="N15" s="37">
        <f t="shared" si="14"/>
        <v>52</v>
      </c>
      <c r="O15" s="37">
        <f t="shared" si="14"/>
        <v>582</v>
      </c>
      <c r="P15" s="37">
        <f t="shared" si="14"/>
        <v>18</v>
      </c>
      <c r="Q15" s="37">
        <f t="shared" si="14"/>
        <v>34</v>
      </c>
      <c r="R15" s="37">
        <f t="shared" si="14"/>
        <v>42</v>
      </c>
      <c r="S15" s="37">
        <f t="shared" si="14"/>
        <v>533</v>
      </c>
      <c r="T15" s="37">
        <f t="shared" si="14"/>
        <v>11</v>
      </c>
      <c r="U15" s="37">
        <f t="shared" si="14"/>
        <v>31</v>
      </c>
      <c r="V15" s="49">
        <v>5.8841546968451262</v>
      </c>
    </row>
    <row r="16" spans="1:22" ht="15" customHeight="1" x14ac:dyDescent="0.2">
      <c r="A16" s="2" t="s">
        <v>22</v>
      </c>
      <c r="B16" s="36">
        <f t="shared" ref="B16:I16" si="15">B36+B37+B38</f>
        <v>-16</v>
      </c>
      <c r="C16" s="36">
        <f t="shared" si="15"/>
        <v>6</v>
      </c>
      <c r="D16" s="36">
        <f t="shared" si="15"/>
        <v>-184</v>
      </c>
      <c r="E16" s="36">
        <f t="shared" si="15"/>
        <v>-16</v>
      </c>
      <c r="F16" s="36">
        <f t="shared" si="15"/>
        <v>1</v>
      </c>
      <c r="G16" s="36">
        <f t="shared" si="15"/>
        <v>14</v>
      </c>
      <c r="H16" s="36">
        <f t="shared" si="15"/>
        <v>17</v>
      </c>
      <c r="I16" s="36">
        <f t="shared" si="15"/>
        <v>141</v>
      </c>
      <c r="J16" s="53">
        <f t="shared" si="3"/>
        <v>-39.844986627367504</v>
      </c>
      <c r="K16" s="53">
        <v>2.4903116642104686</v>
      </c>
      <c r="L16" s="53">
        <v>42.335298291577971</v>
      </c>
      <c r="M16" s="36">
        <f t="shared" ref="M16:U16" si="16">M36+M37+M38</f>
        <v>0</v>
      </c>
      <c r="N16" s="36">
        <f t="shared" si="16"/>
        <v>14</v>
      </c>
      <c r="O16" s="36">
        <f t="shared" si="16"/>
        <v>101</v>
      </c>
      <c r="P16" s="36">
        <f t="shared" si="16"/>
        <v>7</v>
      </c>
      <c r="Q16" s="36">
        <f t="shared" si="16"/>
        <v>7</v>
      </c>
      <c r="R16" s="36">
        <f t="shared" si="16"/>
        <v>14</v>
      </c>
      <c r="S16" s="36">
        <f t="shared" si="16"/>
        <v>158</v>
      </c>
      <c r="T16" s="36">
        <f t="shared" si="16"/>
        <v>4</v>
      </c>
      <c r="U16" s="36">
        <f t="shared" si="16"/>
        <v>10</v>
      </c>
      <c r="V16" s="53">
        <v>0</v>
      </c>
    </row>
    <row r="17" spans="1:22" ht="15" customHeight="1" x14ac:dyDescent="0.2">
      <c r="A17" s="6" t="s">
        <v>21</v>
      </c>
      <c r="B17" s="35">
        <f t="shared" ref="B17:I17" si="17">B12+B13+B20</f>
        <v>-146</v>
      </c>
      <c r="C17" s="35">
        <f t="shared" si="17"/>
        <v>-28</v>
      </c>
      <c r="D17" s="35">
        <f t="shared" si="17"/>
        <v>-1571</v>
      </c>
      <c r="E17" s="35">
        <f t="shared" si="17"/>
        <v>-87</v>
      </c>
      <c r="F17" s="35">
        <f t="shared" si="17"/>
        <v>37</v>
      </c>
      <c r="G17" s="35">
        <f t="shared" si="17"/>
        <v>629</v>
      </c>
      <c r="H17" s="35">
        <f t="shared" si="17"/>
        <v>124</v>
      </c>
      <c r="I17" s="35">
        <f t="shared" si="17"/>
        <v>1671</v>
      </c>
      <c r="J17" s="48">
        <f t="shared" si="3"/>
        <v>-9.1363180077388968</v>
      </c>
      <c r="K17" s="48">
        <v>3.8855605320268873</v>
      </c>
      <c r="L17" s="48">
        <v>13.021878539765785</v>
      </c>
      <c r="M17" s="35">
        <f t="shared" ref="M17:U17" si="18">M12+M13+M20</f>
        <v>-59</v>
      </c>
      <c r="N17" s="35">
        <f t="shared" si="18"/>
        <v>121</v>
      </c>
      <c r="O17" s="35">
        <f t="shared" si="18"/>
        <v>2353</v>
      </c>
      <c r="P17" s="35">
        <f t="shared" si="18"/>
        <v>74</v>
      </c>
      <c r="Q17" s="35">
        <f t="shared" si="18"/>
        <v>47</v>
      </c>
      <c r="R17" s="35">
        <f t="shared" si="18"/>
        <v>180</v>
      </c>
      <c r="S17" s="35">
        <f t="shared" si="18"/>
        <v>2882</v>
      </c>
      <c r="T17" s="35">
        <f t="shared" si="18"/>
        <v>120</v>
      </c>
      <c r="U17" s="35">
        <f t="shared" si="18"/>
        <v>60</v>
      </c>
      <c r="V17" s="48">
        <v>-6.1958938213401744</v>
      </c>
    </row>
    <row r="18" spans="1:22" ht="15" customHeight="1" x14ac:dyDescent="0.2">
      <c r="A18" s="4" t="s">
        <v>20</v>
      </c>
      <c r="B18" s="37">
        <f t="shared" ref="B18:I18" si="19">B14+B22</f>
        <v>-69</v>
      </c>
      <c r="C18" s="37">
        <f t="shared" si="19"/>
        <v>4</v>
      </c>
      <c r="D18" s="37">
        <f t="shared" si="19"/>
        <v>-849</v>
      </c>
      <c r="E18" s="37">
        <f t="shared" si="19"/>
        <v>-56</v>
      </c>
      <c r="F18" s="37">
        <f t="shared" si="19"/>
        <v>22</v>
      </c>
      <c r="G18" s="37">
        <f t="shared" si="19"/>
        <v>292</v>
      </c>
      <c r="H18" s="37">
        <f t="shared" si="19"/>
        <v>78</v>
      </c>
      <c r="I18" s="37">
        <f t="shared" si="19"/>
        <v>897</v>
      </c>
      <c r="J18" s="49">
        <f t="shared" si="3"/>
        <v>-13.229165520548893</v>
      </c>
      <c r="K18" s="49">
        <v>5.1971721687870662</v>
      </c>
      <c r="L18" s="49">
        <v>18.426337689335959</v>
      </c>
      <c r="M18" s="37">
        <f t="shared" ref="M18:U18" si="20">M14+M22</f>
        <v>-13</v>
      </c>
      <c r="N18" s="37">
        <f t="shared" si="20"/>
        <v>88</v>
      </c>
      <c r="O18" s="37">
        <f t="shared" si="20"/>
        <v>1329</v>
      </c>
      <c r="P18" s="37">
        <f t="shared" si="20"/>
        <v>30</v>
      </c>
      <c r="Q18" s="37">
        <f t="shared" si="20"/>
        <v>58</v>
      </c>
      <c r="R18" s="37">
        <f t="shared" si="20"/>
        <v>101</v>
      </c>
      <c r="S18" s="37">
        <f t="shared" si="20"/>
        <v>1573</v>
      </c>
      <c r="T18" s="37">
        <f t="shared" si="20"/>
        <v>50</v>
      </c>
      <c r="U18" s="37">
        <f t="shared" si="20"/>
        <v>51</v>
      </c>
      <c r="V18" s="49">
        <v>-3.0710562815559896</v>
      </c>
    </row>
    <row r="19" spans="1:22" ht="15" customHeight="1" x14ac:dyDescent="0.2">
      <c r="A19" s="2" t="s">
        <v>19</v>
      </c>
      <c r="B19" s="36">
        <f t="shared" ref="B19:I19" si="21">B15+B16+B21+B23</f>
        <v>-58</v>
      </c>
      <c r="C19" s="36">
        <f t="shared" si="21"/>
        <v>-21</v>
      </c>
      <c r="D19" s="36">
        <f t="shared" si="21"/>
        <v>-1080</v>
      </c>
      <c r="E19" s="36">
        <f t="shared" si="21"/>
        <v>-105</v>
      </c>
      <c r="F19" s="36">
        <f t="shared" si="21"/>
        <v>57</v>
      </c>
      <c r="G19" s="36">
        <f t="shared" si="21"/>
        <v>685</v>
      </c>
      <c r="H19" s="36">
        <f t="shared" si="21"/>
        <v>162</v>
      </c>
      <c r="I19" s="36">
        <f t="shared" si="21"/>
        <v>1720</v>
      </c>
      <c r="J19" s="53">
        <f t="shared" si="3"/>
        <v>-10.525023604064675</v>
      </c>
      <c r="K19" s="53">
        <v>5.7135842422065393</v>
      </c>
      <c r="L19" s="53">
        <v>16.238607846271215</v>
      </c>
      <c r="M19" s="36">
        <f t="shared" ref="M19:U19" si="22">M15+M16+M21+M23</f>
        <v>47</v>
      </c>
      <c r="N19" s="36">
        <f t="shared" si="22"/>
        <v>257</v>
      </c>
      <c r="O19" s="36">
        <f t="shared" si="22"/>
        <v>3513</v>
      </c>
      <c r="P19" s="36">
        <f t="shared" si="22"/>
        <v>150</v>
      </c>
      <c r="Q19" s="36">
        <f t="shared" si="22"/>
        <v>107</v>
      </c>
      <c r="R19" s="36">
        <f t="shared" si="22"/>
        <v>210</v>
      </c>
      <c r="S19" s="36">
        <f t="shared" si="22"/>
        <v>3558</v>
      </c>
      <c r="T19" s="36">
        <f t="shared" si="22"/>
        <v>109</v>
      </c>
      <c r="U19" s="36">
        <f t="shared" si="22"/>
        <v>101</v>
      </c>
      <c r="V19" s="53">
        <v>4.7112010418194252</v>
      </c>
    </row>
    <row r="20" spans="1:22" ht="15" customHeight="1" x14ac:dyDescent="0.2">
      <c r="A20" s="5" t="s">
        <v>18</v>
      </c>
      <c r="B20" s="40">
        <f>E20+M20</f>
        <v>-108</v>
      </c>
      <c r="C20" s="40">
        <v>-44</v>
      </c>
      <c r="D20" s="40">
        <f>G20-I20+O20-S20</f>
        <v>-1176</v>
      </c>
      <c r="E20" s="40">
        <f>F20-H20</f>
        <v>-65</v>
      </c>
      <c r="F20" s="40">
        <v>33</v>
      </c>
      <c r="G20" s="40">
        <v>547</v>
      </c>
      <c r="H20" s="40">
        <v>98</v>
      </c>
      <c r="I20" s="40">
        <v>1316</v>
      </c>
      <c r="J20" s="61">
        <f t="shared" si="3"/>
        <v>-8.1035394962587084</v>
      </c>
      <c r="K20" s="61">
        <v>4.1141046673313442</v>
      </c>
      <c r="L20" s="61">
        <v>12.217644163590053</v>
      </c>
      <c r="M20" s="40">
        <f>N20-R20</f>
        <v>-43</v>
      </c>
      <c r="N20" s="40">
        <f>SUM(P20:Q20)</f>
        <v>92</v>
      </c>
      <c r="O20" s="41">
        <v>1941</v>
      </c>
      <c r="P20" s="41">
        <v>62</v>
      </c>
      <c r="Q20" s="41">
        <v>30</v>
      </c>
      <c r="R20" s="41">
        <f>SUM(T20:U20)</f>
        <v>135</v>
      </c>
      <c r="S20" s="41">
        <v>2348</v>
      </c>
      <c r="T20" s="41">
        <v>97</v>
      </c>
      <c r="U20" s="41">
        <v>38</v>
      </c>
      <c r="V20" s="52">
        <v>-5.360803051371148</v>
      </c>
    </row>
    <row r="21" spans="1:22" ht="15" customHeight="1" x14ac:dyDescent="0.2">
      <c r="A21" s="3" t="s">
        <v>17</v>
      </c>
      <c r="B21" s="42">
        <f t="shared" ref="B21:B38" si="23">E21+M21</f>
        <v>-12</v>
      </c>
      <c r="C21" s="42">
        <v>40</v>
      </c>
      <c r="D21" s="42">
        <f t="shared" ref="D21:D38" si="24">G21-I21+O21-S21</f>
        <v>-615</v>
      </c>
      <c r="E21" s="42">
        <f t="shared" ref="E21:E38" si="25">F21-H21</f>
        <v>-49</v>
      </c>
      <c r="F21" s="42">
        <v>41</v>
      </c>
      <c r="G21" s="42">
        <v>494</v>
      </c>
      <c r="H21" s="42">
        <v>90</v>
      </c>
      <c r="I21" s="42">
        <v>979</v>
      </c>
      <c r="J21" s="62">
        <f t="shared" si="3"/>
        <v>-7.5704376631496002</v>
      </c>
      <c r="K21" s="62">
        <v>6.334447840594561</v>
      </c>
      <c r="L21" s="62">
        <v>13.904885503744161</v>
      </c>
      <c r="M21" s="42">
        <f t="shared" ref="M21:M38" si="26">N21-R21</f>
        <v>37</v>
      </c>
      <c r="N21" s="42">
        <f>SUM(P21:Q21)</f>
        <v>155</v>
      </c>
      <c r="O21" s="42">
        <v>2190</v>
      </c>
      <c r="P21" s="42">
        <v>100</v>
      </c>
      <c r="Q21" s="42">
        <v>55</v>
      </c>
      <c r="R21" s="42">
        <f t="shared" ref="R21:R38" si="27">SUM(T21:U21)</f>
        <v>118</v>
      </c>
      <c r="S21" s="42">
        <v>2320</v>
      </c>
      <c r="T21" s="42">
        <v>73</v>
      </c>
      <c r="U21" s="42">
        <v>45</v>
      </c>
      <c r="V21" s="49">
        <v>5.7164529293170467</v>
      </c>
    </row>
    <row r="22" spans="1:22" ht="15" customHeight="1" x14ac:dyDescent="0.2">
      <c r="A22" s="3" t="s">
        <v>16</v>
      </c>
      <c r="B22" s="42">
        <f t="shared" si="23"/>
        <v>-22</v>
      </c>
      <c r="C22" s="42">
        <v>15</v>
      </c>
      <c r="D22" s="42">
        <f t="shared" si="24"/>
        <v>-400</v>
      </c>
      <c r="E22" s="42">
        <f t="shared" si="25"/>
        <v>-27</v>
      </c>
      <c r="F22" s="42">
        <v>10</v>
      </c>
      <c r="G22" s="42">
        <v>147</v>
      </c>
      <c r="H22" s="42">
        <v>37</v>
      </c>
      <c r="I22" s="42">
        <v>411</v>
      </c>
      <c r="J22" s="62">
        <f t="shared" si="3"/>
        <v>-13.556062675640771</v>
      </c>
      <c r="K22" s="62">
        <v>5.0207639539410245</v>
      </c>
      <c r="L22" s="62">
        <v>18.576826629581795</v>
      </c>
      <c r="M22" s="42">
        <f t="shared" si="26"/>
        <v>5</v>
      </c>
      <c r="N22" s="42">
        <f t="shared" ref="N22:N38" si="28">SUM(P22:Q22)</f>
        <v>44</v>
      </c>
      <c r="O22" s="42">
        <v>598</v>
      </c>
      <c r="P22" s="42">
        <v>13</v>
      </c>
      <c r="Q22" s="42">
        <v>31</v>
      </c>
      <c r="R22" s="42">
        <f t="shared" si="27"/>
        <v>39</v>
      </c>
      <c r="S22" s="42">
        <v>734</v>
      </c>
      <c r="T22" s="42">
        <v>20</v>
      </c>
      <c r="U22" s="42">
        <v>19</v>
      </c>
      <c r="V22" s="49">
        <v>2.510381976970514</v>
      </c>
    </row>
    <row r="23" spans="1:22" ht="15" customHeight="1" x14ac:dyDescent="0.2">
      <c r="A23" s="1" t="s">
        <v>15</v>
      </c>
      <c r="B23" s="43">
        <f t="shared" si="23"/>
        <v>-17</v>
      </c>
      <c r="C23" s="43">
        <v>-31</v>
      </c>
      <c r="D23" s="43">
        <f t="shared" si="24"/>
        <v>-82</v>
      </c>
      <c r="E23" s="43">
        <f t="shared" si="25"/>
        <v>-17</v>
      </c>
      <c r="F23" s="43">
        <v>7</v>
      </c>
      <c r="G23" s="43">
        <v>84</v>
      </c>
      <c r="H23" s="43">
        <v>24</v>
      </c>
      <c r="I23" s="43">
        <v>259</v>
      </c>
      <c r="J23" s="63">
        <f t="shared" si="3"/>
        <v>-12.119969138515323</v>
      </c>
      <c r="K23" s="63">
        <v>4.9905755276239594</v>
      </c>
      <c r="L23" s="63">
        <v>17.110544666139283</v>
      </c>
      <c r="M23" s="43">
        <f t="shared" si="26"/>
        <v>0</v>
      </c>
      <c r="N23" s="43">
        <f t="shared" si="28"/>
        <v>36</v>
      </c>
      <c r="O23" s="43">
        <v>640</v>
      </c>
      <c r="P23" s="43">
        <v>25</v>
      </c>
      <c r="Q23" s="43">
        <v>11</v>
      </c>
      <c r="R23" s="43">
        <f t="shared" si="27"/>
        <v>36</v>
      </c>
      <c r="S23" s="47">
        <v>547</v>
      </c>
      <c r="T23" s="47">
        <v>21</v>
      </c>
      <c r="U23" s="47">
        <v>15</v>
      </c>
      <c r="V23" s="54">
        <v>0</v>
      </c>
    </row>
    <row r="24" spans="1:22" ht="15" customHeight="1" x14ac:dyDescent="0.2">
      <c r="A24" s="7" t="s">
        <v>14</v>
      </c>
      <c r="B24" s="45">
        <f t="shared" si="23"/>
        <v>-4</v>
      </c>
      <c r="C24" s="45">
        <v>-1</v>
      </c>
      <c r="D24" s="45">
        <f t="shared" si="24"/>
        <v>-61</v>
      </c>
      <c r="E24" s="40">
        <f t="shared" si="25"/>
        <v>-1</v>
      </c>
      <c r="F24" s="45">
        <v>2</v>
      </c>
      <c r="G24" s="45">
        <v>35</v>
      </c>
      <c r="H24" s="45">
        <v>3</v>
      </c>
      <c r="I24" s="46">
        <v>99</v>
      </c>
      <c r="J24" s="73">
        <f t="shared" si="3"/>
        <v>-2.1881051009825496</v>
      </c>
      <c r="K24" s="73">
        <v>4.3762102019650975</v>
      </c>
      <c r="L24" s="73">
        <v>6.5643153029476471</v>
      </c>
      <c r="M24" s="40">
        <f t="shared" si="26"/>
        <v>-3</v>
      </c>
      <c r="N24" s="45">
        <f t="shared" si="28"/>
        <v>13</v>
      </c>
      <c r="O24" s="45">
        <v>156</v>
      </c>
      <c r="P24" s="45">
        <v>9</v>
      </c>
      <c r="Q24" s="45">
        <v>4</v>
      </c>
      <c r="R24" s="45">
        <f t="shared" si="27"/>
        <v>16</v>
      </c>
      <c r="S24" s="45">
        <v>153</v>
      </c>
      <c r="T24" s="45">
        <v>10</v>
      </c>
      <c r="U24" s="45">
        <v>6</v>
      </c>
      <c r="V24" s="51">
        <v>-6.5643153029476444</v>
      </c>
    </row>
    <row r="25" spans="1:22" ht="15" customHeight="1" x14ac:dyDescent="0.2">
      <c r="A25" s="5" t="s">
        <v>13</v>
      </c>
      <c r="B25" s="40">
        <f t="shared" si="23"/>
        <v>-7</v>
      </c>
      <c r="C25" s="40">
        <v>-2</v>
      </c>
      <c r="D25" s="40">
        <f t="shared" si="24"/>
        <v>-52</v>
      </c>
      <c r="E25" s="40">
        <f t="shared" si="25"/>
        <v>-5</v>
      </c>
      <c r="F25" s="40">
        <v>0</v>
      </c>
      <c r="G25" s="40">
        <v>6</v>
      </c>
      <c r="H25" s="40">
        <v>5</v>
      </c>
      <c r="I25" s="40">
        <v>39</v>
      </c>
      <c r="J25" s="61">
        <f t="shared" si="3"/>
        <v>-44.531745644429257</v>
      </c>
      <c r="K25" s="61">
        <v>0</v>
      </c>
      <c r="L25" s="61">
        <v>44.531745644429257</v>
      </c>
      <c r="M25" s="40">
        <f t="shared" si="26"/>
        <v>-2</v>
      </c>
      <c r="N25" s="40">
        <f t="shared" si="28"/>
        <v>1</v>
      </c>
      <c r="O25" s="40">
        <v>22</v>
      </c>
      <c r="P25" s="40">
        <v>0</v>
      </c>
      <c r="Q25" s="40">
        <v>1</v>
      </c>
      <c r="R25" s="40">
        <f t="shared" si="27"/>
        <v>3</v>
      </c>
      <c r="S25" s="41">
        <v>41</v>
      </c>
      <c r="T25" s="41">
        <v>2</v>
      </c>
      <c r="U25" s="41">
        <v>1</v>
      </c>
      <c r="V25" s="52">
        <v>-17.812698257771707</v>
      </c>
    </row>
    <row r="26" spans="1:22" ht="15" customHeight="1" x14ac:dyDescent="0.2">
      <c r="A26" s="3" t="s">
        <v>12</v>
      </c>
      <c r="B26" s="42">
        <f t="shared" si="23"/>
        <v>-15</v>
      </c>
      <c r="C26" s="42">
        <v>-10</v>
      </c>
      <c r="D26" s="42">
        <f t="shared" si="24"/>
        <v>-69</v>
      </c>
      <c r="E26" s="42">
        <f t="shared" si="25"/>
        <v>-5</v>
      </c>
      <c r="F26" s="42">
        <v>0</v>
      </c>
      <c r="G26" s="42">
        <v>13</v>
      </c>
      <c r="H26" s="42">
        <v>5</v>
      </c>
      <c r="I26" s="42">
        <v>71</v>
      </c>
      <c r="J26" s="62">
        <f t="shared" si="3"/>
        <v>-18.612383098936288</v>
      </c>
      <c r="K26" s="62">
        <v>0</v>
      </c>
      <c r="L26" s="62">
        <v>18.612383098936288</v>
      </c>
      <c r="M26" s="42">
        <f t="shared" si="26"/>
        <v>-10</v>
      </c>
      <c r="N26" s="42">
        <f t="shared" si="28"/>
        <v>2</v>
      </c>
      <c r="O26" s="42">
        <v>94</v>
      </c>
      <c r="P26" s="42">
        <v>2</v>
      </c>
      <c r="Q26" s="42">
        <v>0</v>
      </c>
      <c r="R26" s="42">
        <f t="shared" si="27"/>
        <v>12</v>
      </c>
      <c r="S26" s="42">
        <v>105</v>
      </c>
      <c r="T26" s="42">
        <v>4</v>
      </c>
      <c r="U26" s="42">
        <v>8</v>
      </c>
      <c r="V26" s="49">
        <v>-37.224766197872576</v>
      </c>
    </row>
    <row r="27" spans="1:22" ht="15" customHeight="1" x14ac:dyDescent="0.2">
      <c r="A27" s="1" t="s">
        <v>11</v>
      </c>
      <c r="B27" s="43">
        <f t="shared" si="23"/>
        <v>-12</v>
      </c>
      <c r="C27" s="43">
        <v>29</v>
      </c>
      <c r="D27" s="43">
        <f t="shared" si="24"/>
        <v>-213</v>
      </c>
      <c r="E27" s="43">
        <f t="shared" si="25"/>
        <v>-11</v>
      </c>
      <c r="F27" s="43">
        <v>2</v>
      </c>
      <c r="G27" s="43">
        <v>28</v>
      </c>
      <c r="H27" s="43">
        <v>13</v>
      </c>
      <c r="I27" s="43">
        <v>146</v>
      </c>
      <c r="J27" s="63">
        <f t="shared" si="3"/>
        <v>-16.583371194911404</v>
      </c>
      <c r="K27" s="63">
        <v>3.0151583990748003</v>
      </c>
      <c r="L27" s="63">
        <v>19.598529593986203</v>
      </c>
      <c r="M27" s="43">
        <f t="shared" si="26"/>
        <v>-1</v>
      </c>
      <c r="N27" s="43">
        <f t="shared" si="28"/>
        <v>13</v>
      </c>
      <c r="O27" s="47">
        <v>140</v>
      </c>
      <c r="P27" s="47">
        <v>1</v>
      </c>
      <c r="Q27" s="47">
        <v>12</v>
      </c>
      <c r="R27" s="47">
        <f t="shared" si="27"/>
        <v>14</v>
      </c>
      <c r="S27" s="47">
        <v>235</v>
      </c>
      <c r="T27" s="47">
        <v>7</v>
      </c>
      <c r="U27" s="47">
        <v>7</v>
      </c>
      <c r="V27" s="54">
        <v>-1.5075791995374033</v>
      </c>
    </row>
    <row r="28" spans="1:22" ht="15" customHeight="1" x14ac:dyDescent="0.2">
      <c r="A28" s="5" t="s">
        <v>10</v>
      </c>
      <c r="B28" s="40">
        <f t="shared" si="23"/>
        <v>-12</v>
      </c>
      <c r="C28" s="40">
        <v>-3</v>
      </c>
      <c r="D28" s="40">
        <f t="shared" si="24"/>
        <v>-101</v>
      </c>
      <c r="E28" s="40">
        <f t="shared" si="25"/>
        <v>-6</v>
      </c>
      <c r="F28" s="40">
        <v>1</v>
      </c>
      <c r="G28" s="40">
        <v>6</v>
      </c>
      <c r="H28" s="40">
        <v>7</v>
      </c>
      <c r="I28" s="40">
        <v>75</v>
      </c>
      <c r="J28" s="61">
        <f t="shared" si="3"/>
        <v>-24.402473675413674</v>
      </c>
      <c r="K28" s="61">
        <v>4.0670789459022787</v>
      </c>
      <c r="L28" s="61">
        <v>28.469552621315952</v>
      </c>
      <c r="M28" s="40">
        <f t="shared" si="26"/>
        <v>-6</v>
      </c>
      <c r="N28" s="40">
        <f t="shared" si="28"/>
        <v>2</v>
      </c>
      <c r="O28" s="40">
        <v>52</v>
      </c>
      <c r="P28" s="40">
        <v>2</v>
      </c>
      <c r="Q28" s="40">
        <v>0</v>
      </c>
      <c r="R28" s="40">
        <f t="shared" si="27"/>
        <v>8</v>
      </c>
      <c r="S28" s="40">
        <v>84</v>
      </c>
      <c r="T28" s="40">
        <v>6</v>
      </c>
      <c r="U28" s="40">
        <v>2</v>
      </c>
      <c r="V28" s="48">
        <v>-24.402473675413674</v>
      </c>
    </row>
    <row r="29" spans="1:22" ht="15" customHeight="1" x14ac:dyDescent="0.2">
      <c r="A29" s="3" t="s">
        <v>9</v>
      </c>
      <c r="B29" s="42">
        <f t="shared" si="23"/>
        <v>-15</v>
      </c>
      <c r="C29" s="42">
        <v>-5</v>
      </c>
      <c r="D29" s="42">
        <f t="shared" si="24"/>
        <v>-86</v>
      </c>
      <c r="E29" s="42">
        <f t="shared" si="25"/>
        <v>-8</v>
      </c>
      <c r="F29" s="42">
        <v>8</v>
      </c>
      <c r="G29" s="42">
        <v>68</v>
      </c>
      <c r="H29" s="42">
        <v>16</v>
      </c>
      <c r="I29" s="42">
        <v>147</v>
      </c>
      <c r="J29" s="62">
        <f t="shared" si="3"/>
        <v>-11.503853002820808</v>
      </c>
      <c r="K29" s="62">
        <v>11.503853002820808</v>
      </c>
      <c r="L29" s="62">
        <v>23.007706005641616</v>
      </c>
      <c r="M29" s="42">
        <f t="shared" si="26"/>
        <v>-7</v>
      </c>
      <c r="N29" s="42">
        <f t="shared" si="28"/>
        <v>15</v>
      </c>
      <c r="O29" s="42">
        <v>245</v>
      </c>
      <c r="P29" s="42">
        <v>0</v>
      </c>
      <c r="Q29" s="42">
        <v>15</v>
      </c>
      <c r="R29" s="42">
        <f t="shared" si="27"/>
        <v>22</v>
      </c>
      <c r="S29" s="42">
        <v>252</v>
      </c>
      <c r="T29" s="42">
        <v>12</v>
      </c>
      <c r="U29" s="42">
        <v>10</v>
      </c>
      <c r="V29" s="49">
        <v>-10.065871377468209</v>
      </c>
    </row>
    <row r="30" spans="1:22" ht="15" customHeight="1" x14ac:dyDescent="0.2">
      <c r="A30" s="3" t="s">
        <v>8</v>
      </c>
      <c r="B30" s="42">
        <f t="shared" si="23"/>
        <v>-14</v>
      </c>
      <c r="C30" s="42">
        <v>-3</v>
      </c>
      <c r="D30" s="42">
        <f t="shared" si="24"/>
        <v>-143</v>
      </c>
      <c r="E30" s="42">
        <f t="shared" si="25"/>
        <v>-5</v>
      </c>
      <c r="F30" s="42">
        <v>2</v>
      </c>
      <c r="G30" s="42">
        <v>34</v>
      </c>
      <c r="H30" s="42">
        <v>7</v>
      </c>
      <c r="I30" s="42">
        <v>155</v>
      </c>
      <c r="J30" s="62">
        <f t="shared" si="3"/>
        <v>-7.241201444272507</v>
      </c>
      <c r="K30" s="62">
        <v>2.8964805777090028</v>
      </c>
      <c r="L30" s="62">
        <v>10.13768202198151</v>
      </c>
      <c r="M30" s="42">
        <f t="shared" si="26"/>
        <v>-9</v>
      </c>
      <c r="N30" s="42">
        <f t="shared" si="28"/>
        <v>12</v>
      </c>
      <c r="O30" s="42">
        <v>276</v>
      </c>
      <c r="P30" s="42">
        <v>10</v>
      </c>
      <c r="Q30" s="42">
        <v>2</v>
      </c>
      <c r="R30" s="42">
        <f t="shared" si="27"/>
        <v>21</v>
      </c>
      <c r="S30" s="42">
        <v>298</v>
      </c>
      <c r="T30" s="42">
        <v>7</v>
      </c>
      <c r="U30" s="42">
        <v>14</v>
      </c>
      <c r="V30" s="49">
        <v>-13.034162599690514</v>
      </c>
    </row>
    <row r="31" spans="1:22" ht="15" customHeight="1" x14ac:dyDescent="0.2">
      <c r="A31" s="1" t="s">
        <v>7</v>
      </c>
      <c r="B31" s="43">
        <f t="shared" si="23"/>
        <v>-6</v>
      </c>
      <c r="C31" s="43">
        <v>0</v>
      </c>
      <c r="D31" s="43">
        <f t="shared" si="24"/>
        <v>-119</v>
      </c>
      <c r="E31" s="43">
        <f t="shared" si="25"/>
        <v>-10</v>
      </c>
      <c r="F31" s="43">
        <v>1</v>
      </c>
      <c r="G31" s="43">
        <v>37</v>
      </c>
      <c r="H31" s="43">
        <v>11</v>
      </c>
      <c r="I31" s="43">
        <v>109</v>
      </c>
      <c r="J31" s="63">
        <f t="shared" si="3"/>
        <v>-16.405452902866234</v>
      </c>
      <c r="K31" s="63">
        <v>1.6405452902866235</v>
      </c>
      <c r="L31" s="63">
        <v>18.045998193152858</v>
      </c>
      <c r="M31" s="43">
        <f t="shared" si="26"/>
        <v>4</v>
      </c>
      <c r="N31" s="43">
        <f t="shared" si="28"/>
        <v>15</v>
      </c>
      <c r="O31" s="43">
        <v>158</v>
      </c>
      <c r="P31" s="43">
        <v>5</v>
      </c>
      <c r="Q31" s="43">
        <v>10</v>
      </c>
      <c r="R31" s="43">
        <f t="shared" si="27"/>
        <v>11</v>
      </c>
      <c r="S31" s="43">
        <v>205</v>
      </c>
      <c r="T31" s="43">
        <v>5</v>
      </c>
      <c r="U31" s="43">
        <v>6</v>
      </c>
      <c r="V31" s="53">
        <v>6.5621811611464977</v>
      </c>
    </row>
    <row r="32" spans="1:22" ht="15" customHeight="1" x14ac:dyDescent="0.2">
      <c r="A32" s="5" t="s">
        <v>6</v>
      </c>
      <c r="B32" s="40">
        <f t="shared" si="23"/>
        <v>1</v>
      </c>
      <c r="C32" s="40">
        <v>8</v>
      </c>
      <c r="D32" s="40">
        <f t="shared" si="24"/>
        <v>10</v>
      </c>
      <c r="E32" s="40">
        <f t="shared" si="25"/>
        <v>-4</v>
      </c>
      <c r="F32" s="40">
        <v>0</v>
      </c>
      <c r="G32" s="40">
        <v>12</v>
      </c>
      <c r="H32" s="40">
        <v>4</v>
      </c>
      <c r="I32" s="40">
        <v>21</v>
      </c>
      <c r="J32" s="61">
        <f t="shared" si="3"/>
        <v>-24.69678772603481</v>
      </c>
      <c r="K32" s="61">
        <v>0</v>
      </c>
      <c r="L32" s="61">
        <v>24.69678772603481</v>
      </c>
      <c r="M32" s="40">
        <f t="shared" si="26"/>
        <v>5</v>
      </c>
      <c r="N32" s="40">
        <f t="shared" si="28"/>
        <v>8</v>
      </c>
      <c r="O32" s="41">
        <v>84</v>
      </c>
      <c r="P32" s="41">
        <v>0</v>
      </c>
      <c r="Q32" s="41">
        <v>8</v>
      </c>
      <c r="R32" s="41">
        <f t="shared" si="27"/>
        <v>3</v>
      </c>
      <c r="S32" s="41">
        <v>65</v>
      </c>
      <c r="T32" s="41">
        <v>2</v>
      </c>
      <c r="U32" s="41">
        <v>1</v>
      </c>
      <c r="V32" s="52">
        <v>30.870984657543513</v>
      </c>
    </row>
    <row r="33" spans="1:22" ht="15" customHeight="1" x14ac:dyDescent="0.2">
      <c r="A33" s="3" t="s">
        <v>5</v>
      </c>
      <c r="B33" s="42">
        <f t="shared" si="23"/>
        <v>-2</v>
      </c>
      <c r="C33" s="42">
        <v>-17</v>
      </c>
      <c r="D33" s="42">
        <f t="shared" si="24"/>
        <v>-128</v>
      </c>
      <c r="E33" s="42">
        <f>F33-H33</f>
        <v>-5</v>
      </c>
      <c r="F33" s="42">
        <v>5</v>
      </c>
      <c r="G33" s="42">
        <v>30</v>
      </c>
      <c r="H33" s="42">
        <v>10</v>
      </c>
      <c r="I33" s="42">
        <v>158</v>
      </c>
      <c r="J33" s="62">
        <f t="shared" si="3"/>
        <v>-7.8171514728370051</v>
      </c>
      <c r="K33" s="62">
        <v>7.8171514728370051</v>
      </c>
      <c r="L33" s="62">
        <v>15.63430294567401</v>
      </c>
      <c r="M33" s="42">
        <f>N33-R33</f>
        <v>3</v>
      </c>
      <c r="N33" s="42">
        <f t="shared" si="28"/>
        <v>23</v>
      </c>
      <c r="O33" s="42">
        <v>212</v>
      </c>
      <c r="P33" s="42">
        <v>10</v>
      </c>
      <c r="Q33" s="42">
        <v>13</v>
      </c>
      <c r="R33" s="42">
        <f t="shared" si="27"/>
        <v>20</v>
      </c>
      <c r="S33" s="42">
        <v>212</v>
      </c>
      <c r="T33" s="42">
        <v>5</v>
      </c>
      <c r="U33" s="42">
        <v>15</v>
      </c>
      <c r="V33" s="49">
        <v>4.6902908837022004</v>
      </c>
    </row>
    <row r="34" spans="1:22" ht="15" customHeight="1" x14ac:dyDescent="0.2">
      <c r="A34" s="3" t="s">
        <v>4</v>
      </c>
      <c r="B34" s="42">
        <f t="shared" si="23"/>
        <v>-6</v>
      </c>
      <c r="C34" s="42">
        <v>-20</v>
      </c>
      <c r="D34" s="42">
        <f t="shared" si="24"/>
        <v>-28</v>
      </c>
      <c r="E34" s="42">
        <f t="shared" si="25"/>
        <v>-6</v>
      </c>
      <c r="F34" s="42">
        <v>2</v>
      </c>
      <c r="G34" s="42">
        <v>21</v>
      </c>
      <c r="H34" s="42">
        <v>8</v>
      </c>
      <c r="I34" s="42">
        <v>74</v>
      </c>
      <c r="J34" s="62">
        <f t="shared" si="3"/>
        <v>-13.603920910903634</v>
      </c>
      <c r="K34" s="62">
        <v>4.5346403036345446</v>
      </c>
      <c r="L34" s="62">
        <v>18.138561214538178</v>
      </c>
      <c r="M34" s="42">
        <f t="shared" si="26"/>
        <v>0</v>
      </c>
      <c r="N34" s="42">
        <f t="shared" si="28"/>
        <v>12</v>
      </c>
      <c r="O34" s="42">
        <v>150</v>
      </c>
      <c r="P34" s="42">
        <v>5</v>
      </c>
      <c r="Q34" s="42">
        <v>7</v>
      </c>
      <c r="R34" s="42">
        <f t="shared" si="27"/>
        <v>12</v>
      </c>
      <c r="S34" s="42">
        <v>125</v>
      </c>
      <c r="T34" s="42">
        <v>3</v>
      </c>
      <c r="U34" s="42">
        <v>9</v>
      </c>
      <c r="V34" s="49">
        <v>0</v>
      </c>
    </row>
    <row r="35" spans="1:22" ht="15" customHeight="1" x14ac:dyDescent="0.2">
      <c r="A35" s="1" t="s">
        <v>3</v>
      </c>
      <c r="B35" s="43">
        <f t="shared" si="23"/>
        <v>-6</v>
      </c>
      <c r="C35" s="43">
        <v>-7</v>
      </c>
      <c r="D35" s="43">
        <f t="shared" si="24"/>
        <v>-53</v>
      </c>
      <c r="E35" s="43">
        <f t="shared" si="25"/>
        <v>-8</v>
      </c>
      <c r="F35" s="43">
        <v>1</v>
      </c>
      <c r="G35" s="43">
        <v>30</v>
      </c>
      <c r="H35" s="43">
        <v>9</v>
      </c>
      <c r="I35" s="43">
        <v>88</v>
      </c>
      <c r="J35" s="63">
        <f t="shared" si="3"/>
        <v>-17.511349393399662</v>
      </c>
      <c r="K35" s="63">
        <v>2.1889186741749573</v>
      </c>
      <c r="L35" s="63">
        <v>19.700268067574619</v>
      </c>
      <c r="M35" s="43">
        <f t="shared" si="26"/>
        <v>2</v>
      </c>
      <c r="N35" s="43">
        <f t="shared" si="28"/>
        <v>9</v>
      </c>
      <c r="O35" s="47">
        <v>136</v>
      </c>
      <c r="P35" s="47">
        <v>3</v>
      </c>
      <c r="Q35" s="47">
        <v>6</v>
      </c>
      <c r="R35" s="47">
        <f t="shared" si="27"/>
        <v>7</v>
      </c>
      <c r="S35" s="47">
        <v>131</v>
      </c>
      <c r="T35" s="47">
        <v>1</v>
      </c>
      <c r="U35" s="47">
        <v>6</v>
      </c>
      <c r="V35" s="54">
        <v>4.3778373483499156</v>
      </c>
    </row>
    <row r="36" spans="1:22" ht="15" customHeight="1" x14ac:dyDescent="0.2">
      <c r="A36" s="5" t="s">
        <v>2</v>
      </c>
      <c r="B36" s="40">
        <f t="shared" si="23"/>
        <v>-13</v>
      </c>
      <c r="C36" s="40">
        <v>-3</v>
      </c>
      <c r="D36" s="40">
        <f t="shared" si="24"/>
        <v>-82</v>
      </c>
      <c r="E36" s="40">
        <f t="shared" si="25"/>
        <v>-9</v>
      </c>
      <c r="F36" s="40">
        <v>1</v>
      </c>
      <c r="G36" s="40">
        <v>10</v>
      </c>
      <c r="H36" s="40">
        <v>10</v>
      </c>
      <c r="I36" s="40">
        <v>56</v>
      </c>
      <c r="J36" s="61">
        <f t="shared" si="3"/>
        <v>-53.411160249739851</v>
      </c>
      <c r="K36" s="61">
        <v>5.9345733610822062</v>
      </c>
      <c r="L36" s="61">
        <v>59.345733610822059</v>
      </c>
      <c r="M36" s="40">
        <f t="shared" si="26"/>
        <v>-4</v>
      </c>
      <c r="N36" s="40">
        <f t="shared" si="28"/>
        <v>3</v>
      </c>
      <c r="O36" s="40">
        <v>29</v>
      </c>
      <c r="P36" s="40">
        <v>1</v>
      </c>
      <c r="Q36" s="40">
        <v>2</v>
      </c>
      <c r="R36" s="40">
        <f t="shared" si="27"/>
        <v>7</v>
      </c>
      <c r="S36" s="40">
        <v>65</v>
      </c>
      <c r="T36" s="40">
        <v>1</v>
      </c>
      <c r="U36" s="40">
        <v>6</v>
      </c>
      <c r="V36" s="48">
        <v>-23.738293444328825</v>
      </c>
    </row>
    <row r="37" spans="1:22" ht="15" customHeight="1" x14ac:dyDescent="0.2">
      <c r="A37" s="3" t="s">
        <v>1</v>
      </c>
      <c r="B37" s="42">
        <f t="shared" si="23"/>
        <v>-3</v>
      </c>
      <c r="C37" s="42">
        <v>1</v>
      </c>
      <c r="D37" s="42">
        <f t="shared" si="24"/>
        <v>-58</v>
      </c>
      <c r="E37" s="42">
        <f t="shared" si="25"/>
        <v>-2</v>
      </c>
      <c r="F37" s="42">
        <v>0</v>
      </c>
      <c r="G37" s="42">
        <v>2</v>
      </c>
      <c r="H37" s="42">
        <v>2</v>
      </c>
      <c r="I37" s="42">
        <v>48</v>
      </c>
      <c r="J37" s="62">
        <f t="shared" si="3"/>
        <v>-16.273937178143878</v>
      </c>
      <c r="K37" s="62">
        <v>0</v>
      </c>
      <c r="L37" s="62">
        <v>16.273937178143878</v>
      </c>
      <c r="M37" s="42">
        <f t="shared" si="26"/>
        <v>-1</v>
      </c>
      <c r="N37" s="42">
        <f t="shared" si="28"/>
        <v>4</v>
      </c>
      <c r="O37" s="42">
        <v>38</v>
      </c>
      <c r="P37" s="42">
        <v>3</v>
      </c>
      <c r="Q37" s="42">
        <v>1</v>
      </c>
      <c r="R37" s="42">
        <f t="shared" si="27"/>
        <v>5</v>
      </c>
      <c r="S37" s="42">
        <v>50</v>
      </c>
      <c r="T37" s="42">
        <v>2</v>
      </c>
      <c r="U37" s="42">
        <v>3</v>
      </c>
      <c r="V37" s="49">
        <v>-8.136968589071941</v>
      </c>
    </row>
    <row r="38" spans="1:22" ht="15" customHeight="1" x14ac:dyDescent="0.2">
      <c r="A38" s="1" t="s">
        <v>0</v>
      </c>
      <c r="B38" s="43">
        <f t="shared" si="23"/>
        <v>0</v>
      </c>
      <c r="C38" s="43">
        <v>8</v>
      </c>
      <c r="D38" s="43">
        <f t="shared" si="24"/>
        <v>-44</v>
      </c>
      <c r="E38" s="43">
        <f t="shared" si="25"/>
        <v>-5</v>
      </c>
      <c r="F38" s="43">
        <v>0</v>
      </c>
      <c r="G38" s="43">
        <v>2</v>
      </c>
      <c r="H38" s="43">
        <v>5</v>
      </c>
      <c r="I38" s="43">
        <v>37</v>
      </c>
      <c r="J38" s="63">
        <f t="shared" si="3"/>
        <v>-45.390106200412859</v>
      </c>
      <c r="K38" s="63">
        <v>0</v>
      </c>
      <c r="L38" s="63">
        <v>45.390106200412859</v>
      </c>
      <c r="M38" s="43">
        <f t="shared" si="26"/>
        <v>5</v>
      </c>
      <c r="N38" s="43">
        <f t="shared" si="28"/>
        <v>7</v>
      </c>
      <c r="O38" s="43">
        <v>34</v>
      </c>
      <c r="P38" s="43">
        <v>3</v>
      </c>
      <c r="Q38" s="43">
        <v>4</v>
      </c>
      <c r="R38" s="43">
        <f t="shared" si="27"/>
        <v>2</v>
      </c>
      <c r="S38" s="43">
        <v>43</v>
      </c>
      <c r="T38" s="43">
        <v>1</v>
      </c>
      <c r="U38" s="43">
        <v>1</v>
      </c>
      <c r="V38" s="53">
        <v>45.390106200412859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2017-11-02T09:41:08Z</cp:lastPrinted>
  <dcterms:created xsi:type="dcterms:W3CDTF">2017-09-15T07:21:02Z</dcterms:created>
  <dcterms:modified xsi:type="dcterms:W3CDTF">2024-01-16T07:40:19Z</dcterms:modified>
</cp:coreProperties>
</file>