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1_鳥取市\"/>
    </mc:Choice>
  </mc:AlternateContent>
  <workbookProtection workbookAlgorithmName="SHA-512" workbookHashValue="dIvqyXZrPxnaisDy/eYUAcWyic5rBWSSCrq+tZ+Xgno2bT2y9X9kp0GMZJEqQkvfuw1WJTJ/gOs6G0gUmmg7Rw==" workbookSaltValue="LO5LpTvQrqFZRqWDu0cXL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<sst xmlns="http://schemas.openxmlformats.org/spreadsheetml/2006/main" count="231" uniqueCount="118">
  <si>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</si>
  <si>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</si>
  <si>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</si>
  <si>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</si>
  <si>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</si>
  <si>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</si>
  <si>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</si>
  <si>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</si>
  <si>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</si>
  <si>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</si>
  <si>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</si>
  <si>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</si>
  <si>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</si>
  <si>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</si>
  <si>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</si>
  <si>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</si>
  <si>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</si>
  <si>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</si>
  <si>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</si>
  <si>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</si>
  <si>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</si>
  <si>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</si>
  <si>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</si>
  <si>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</si>
  <si>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</si>
  <si>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</si>
  <si>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</si>
  <si>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</si>
  <si>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</si>
  <si>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</si>
  <si>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</si>
  <si>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</si>
  <si>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</si>
  <si>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</si>
  <si>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</si>
  <si>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</si>
  <si>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</si>
  <si>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</si>
  <si>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</si>
  <si>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</si>
  <si>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</si>
  <si>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</si>
  <si>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</si>
  <si>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</si>
  <si>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</si>
  <si>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</si>
  <si>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</si>
  <si>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</si>
  <si>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</si>
  <si>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</si>
  <si>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</si>
  <si>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</si>
  <si>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</si>
  <si>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</si>
  <si>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</si>
  <si>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</si>
  <si>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</si>
  <si>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</si>
  <si>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</si>
  <si>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</si>
  <si>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</si>
  <si>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</si>
  <si>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</si>
  <si>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</si>
  <si>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</si>
  <si>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</si>
  <si>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</si>
  <si>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</si>
  <si>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</si>
  <si>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</si>
  <si>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</si>
  <si>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</si>
  <si>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</si>
  <si>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</si>
  <si>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</si>
  <si>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</si>
  <si>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</si>
  <si>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</si>
  <si>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</si>
  <si>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</si>
  <si>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</si>
  <si>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</si>
  <si>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</si>
  <si>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</si>
  <si>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</si>
  <si>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</si>
  <si>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</si>
  <si>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</si>
  <si>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</si>
  <si>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</si>
  <si>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</si>
  <si>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</si>
  <si>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</si>
  <si>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</si>
  <si>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</si>
  <si>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</si>
  <si>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</si>
  <si>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</si>
  <si>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</si>
  <si>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</si>
  <si>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</si>
  <si>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</si>
  <si>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</si>
  <si>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</si>
  <si>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</si>
  <si>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</si>
  <si>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</si>
  <si>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</si>
  <si>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</si>
  <si>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</si>
  <si>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</si>
  <si>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</si>
  <si>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</si>
  <si>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</si>
  <si>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</si>
  <si>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供用開始が昭和61年度と比較的新しく、現在も建設改良事業を進めている。
現時点では、管渠の老朽化の度合いは深刻な状況とはなっていない。
しかし、短期間に集中的かつ大規模に整備を行ってきた経緯があることから、将来、更新時期が一斉に到来することが懸念される。</t>
  </si>
  <si>
    <t>本事業は、収益に占める使用料の割合が低く、一般会計からの繰入や公共下水道事業との一体的な運営が前提となっている。そのため、経常収支比率は良好である一方で、経費回収率は100％を下回っており、経費削減努力と他事業の経営状況も踏まえた使用料収入の確保に向けた検討が必要である。
施設の老朽化については、現在のところ深刻な状況とまでは言えないと考えているが、今後更新時期が一斉に到来することで財政状況を圧迫することが懸念されるため、地域の将来像と投資需要を適切に把握し、施設の統廃合やダウンサイジングといった効率的な施設管理に取組む必要がある。
こうした課題に対し、本市では「鳥取市下水道等事業経営戦略」のPDCAサイクルに基づく定期的な見直しを行い、各種目標の達成を通じて、経営の健全化や施設の効率的な管理、機能の維持に取り組んでいる。</t>
    <rPh sb="61" eb="63">
      <t>ケイジョウ</t>
    </rPh>
    <rPh sb="63" eb="65">
      <t>シュウシ</t>
    </rPh>
    <rPh sb="65" eb="67">
      <t>ヒリツ</t>
    </rPh>
    <rPh sb="68" eb="70">
      <t>リョウコウ</t>
    </rPh>
    <rPh sb="73" eb="75">
      <t>イッポウ</t>
    </rPh>
    <rPh sb="77" eb="79">
      <t>ケイヒ</t>
    </rPh>
    <rPh sb="79" eb="82">
      <t>カイシュウリツ</t>
    </rPh>
    <rPh sb="88" eb="90">
      <t>シタマワ</t>
    </rPh>
    <rPh sb="95" eb="97">
      <t>ケイヒ</t>
    </rPh>
    <rPh sb="97" eb="101">
      <t>サクゲンドリョク</t>
    </rPh>
    <rPh sb="106" eb="108">
      <t>ケイエイ</t>
    </rPh>
    <rPh sb="108" eb="110">
      <t>ジョウキョウ</t>
    </rPh>
    <rPh sb="111" eb="112">
      <t>フ</t>
    </rPh>
    <rPh sb="115" eb="118">
      <t>シヨウリョウ</t>
    </rPh>
    <rPh sb="118" eb="120">
      <t>シュウニュウ</t>
    </rPh>
    <rPh sb="121" eb="123">
      <t>カクホ</t>
    </rPh>
    <rPh sb="124" eb="125">
      <t>ム</t>
    </rPh>
    <rPh sb="127" eb="129">
      <t>ケントウ</t>
    </rPh>
    <rPh sb="130" eb="132">
      <t>ヒツヨウ</t>
    </rPh>
    <rPh sb="169" eb="170">
      <t>カンガ</t>
    </rPh>
    <phoneticPr fontId="4"/>
  </si>
  <si>
    <t>①経常収支は100％を超え、②累積欠損金も発生していないことから、両比率とも良好な値を示している。
③流動比率は、目安となる100％の水準を大きく下回っているものの、使用料収入や一般会計からの繰入等により支払い能力は確保されている。
④企業債残高対事業規模比率は、既存の企業債の償還に伴い低下傾向にある。
⑤経費回収率は、使用料収入の減少、維持管理費に係る汚水処理費の増加により悪化した。
⑥汚水処理原価は、人口減少等に伴う有収水量の減少、汚水維持管理費の増加により悪化し増加している。今後も労務単価等の上昇等による維持管理費の増加といった懸念はあり、経営の効率性確保のためコスト縮減の取り組みを行う必要がある。
⑦施設利用率は、類似団体の平均値と比較すると同水準となっているが、減少傾向になる。これは下水道需要に対し供給側の処理場能力が大きいのが要因で、人口減少が進む中では今後も低下が避けられない。このため、下水道等事業経営戦略と最適整備構想の知見を活用して、施設の統廃合や縮小を進め効率化を図る必要がある。
⑧水洗化率は、全国及び類似団体の平均値と比較しても安定して高い水準を維持している。</t>
    <rPh sb="52" eb="54">
      <t>リュウドウ</t>
    </rPh>
    <rPh sb="54" eb="56">
      <t>ヒリツ</t>
    </rPh>
    <rPh sb="120" eb="122">
      <t>キギョウ</t>
    </rPh>
    <rPh sb="164" eb="167">
      <t>シヨウリョウ</t>
    </rPh>
    <rPh sb="167" eb="169">
      <t>シュウニュウ</t>
    </rPh>
    <rPh sb="170" eb="172">
      <t>ゲンショウ</t>
    </rPh>
    <rPh sb="173" eb="175">
      <t>イジ</t>
    </rPh>
    <rPh sb="175" eb="177">
      <t>カンリ</t>
    </rPh>
    <rPh sb="177" eb="178">
      <t>ヒ</t>
    </rPh>
    <rPh sb="179" eb="180">
      <t>カカ</t>
    </rPh>
    <rPh sb="181" eb="183">
      <t>オスイ</t>
    </rPh>
    <rPh sb="183" eb="185">
      <t>ショリ</t>
    </rPh>
    <rPh sb="185" eb="186">
      <t>ヒ</t>
    </rPh>
    <rPh sb="187" eb="189">
      <t>ゾウカ</t>
    </rPh>
    <rPh sb="192" eb="194">
      <t>アッカ</t>
    </rPh>
    <rPh sb="232" eb="234">
      <t>ゾウカ</t>
    </rPh>
    <rPh sb="237" eb="239">
      <t>アッカ</t>
    </rPh>
    <rPh sb="240" eb="242">
      <t>ゾウカ</t>
    </rPh>
    <rPh sb="258" eb="259">
      <t>トウ</t>
    </rPh>
    <rPh sb="297" eb="298">
      <t>ト</t>
    </rPh>
    <rPh sb="299" eb="300">
      <t>ク</t>
    </rPh>
    <rPh sb="302" eb="303">
      <t>オコナ</t>
    </rPh>
    <rPh sb="304" eb="306">
      <t>ヒツヨウ</t>
    </rPh>
    <rPh sb="334" eb="337">
      <t>ドウスイジュン</t>
    </rPh>
    <rPh sb="345" eb="347">
      <t>ゲンショウ</t>
    </rPh>
    <rPh sb="347" eb="349">
      <t>ケイコウ</t>
    </rPh>
    <rPh sb="414" eb="415">
      <t>トウ</t>
    </rPh>
    <rPh sb="415" eb="417">
      <t>ジギョウ</t>
    </rPh>
    <rPh sb="424" eb="426">
      <t>セイビ</t>
    </rPh>
    <rPh sb="426" eb="428">
      <t>コウソウ</t>
    </rPh>
    <rPh sb="429" eb="431">
      <t>チケン</t>
    </rPh>
    <rPh sb="432" eb="434">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</si>
</sst>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DF-4ED5-9F39-43F63DEFEF9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55DF-4ED5-9F39-43F63DEFEF9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57.89</c:v>
                </c:pt>
                <c:pt idx="1">
                  <c:v>63.16</c:v>
                </c:pt>
                <c:pt idx="2">
                  <c:v>66.290000000000006</c:v>
                </c:pt>
                <c:pt idx="3">
                  <c:v>53.42</c:v>
                </c:pt>
                <c:pt idx="4">
                  <c:v>51.08</c:v>
                </c:pt>
              </c:numCache>
            </c:numRef>
          </c:val>
          <c:extLst>
            <c:ext xmlns:c16="http://schemas.microsoft.com/office/drawing/2014/chart" uri="{C3380CC4-5D6E-409C-BE32-E72D297353CC}">
              <c16:uniqueId val="{00000000-4DAF-4A6B-87EF-CC65A910466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4DAF-4A6B-87EF-CC65A910466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94.65</c:v>
                </c:pt>
                <c:pt idx="1">
                  <c:v>95.67</c:v>
                </c:pt>
                <c:pt idx="2">
                  <c:v>96.15</c:v>
                </c:pt>
                <c:pt idx="3">
                  <c:v>96.35</c:v>
                </c:pt>
                <c:pt idx="4">
                  <c:v>96.37</c:v>
                </c:pt>
              </c:numCache>
            </c:numRef>
          </c:val>
          <c:extLst>
            <c:ext xmlns:c16="http://schemas.microsoft.com/office/drawing/2014/chart" uri="{C3380CC4-5D6E-409C-BE32-E72D297353CC}">
              <c16:uniqueId val="{00000000-134F-4F5D-B595-44160EC7787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134F-4F5D-B595-44160EC7787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107.98</c:v>
                </c:pt>
                <c:pt idx="1">
                  <c:v>110.66</c:v>
                </c:pt>
                <c:pt idx="2">
                  <c:v>112.4</c:v>
                </c:pt>
                <c:pt idx="3">
                  <c:v>112.24</c:v>
                </c:pt>
                <c:pt idx="4">
                  <c:v>113.46</c:v>
                </c:pt>
              </c:numCache>
            </c:numRef>
          </c:val>
          <c:extLst>
            <c:ext xmlns:c16="http://schemas.microsoft.com/office/drawing/2014/chart" uri="{C3380CC4-5D6E-409C-BE32-E72D297353CC}">
              <c16:uniqueId val="{00000000-923A-4EE4-8EFA-1482E0C62FF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101.27</c:v>
                </c:pt>
                <c:pt idx="1">
                  <c:v>101.91</c:v>
                </c:pt>
                <c:pt idx="2">
                  <c:v>103.09</c:v>
                </c:pt>
                <c:pt idx="3">
                  <c:v>102.11</c:v>
                </c:pt>
                <c:pt idx="4">
                  <c:v>101.91</c:v>
                </c:pt>
              </c:numCache>
            </c:numRef>
          </c:val>
          <c:smooth val="0"/>
          <c:extLst>
            <c:ext xmlns:c16="http://schemas.microsoft.com/office/drawing/2014/chart" uri="{C3380CC4-5D6E-409C-BE32-E72D297353CC}">
              <c16:uniqueId val="{00000001-923A-4EE4-8EFA-1482E0C62FF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24.81</c:v>
                </c:pt>
                <c:pt idx="1">
                  <c:v>27.59</c:v>
                </c:pt>
                <c:pt idx="2">
                  <c:v>30.15</c:v>
                </c:pt>
                <c:pt idx="3">
                  <c:v>32.520000000000003</c:v>
                </c:pt>
                <c:pt idx="4">
                  <c:v>34.880000000000003</c:v>
                </c:pt>
              </c:numCache>
            </c:numRef>
          </c:val>
          <c:extLst>
            <c:ext xmlns:c16="http://schemas.microsoft.com/office/drawing/2014/chart" uri="{C3380CC4-5D6E-409C-BE32-E72D297353CC}">
              <c16:uniqueId val="{00000000-CC57-47EA-9C32-FE9B4A8B6F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24.32</c:v>
                </c:pt>
                <c:pt idx="1">
                  <c:v>28.19</c:v>
                </c:pt>
                <c:pt idx="2">
                  <c:v>24.8</c:v>
                </c:pt>
                <c:pt idx="3">
                  <c:v>28.12</c:v>
                </c:pt>
                <c:pt idx="4">
                  <c:v>28.79</c:v>
                </c:pt>
              </c:numCache>
            </c:numRef>
          </c:val>
          <c:smooth val="0"/>
          <c:extLst>
            <c:ext xmlns:c16="http://schemas.microsoft.com/office/drawing/2014/chart" uri="{C3380CC4-5D6E-409C-BE32-E72D297353CC}">
              <c16:uniqueId val="{00000001-CC57-47EA-9C32-FE9B4A8B6F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1E-4FD0-A32A-6868C344718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F1E-4FD0-A32A-6868C344718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96-4EB2-9A86-9D2EEF35F3D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137.09</c:v>
                </c:pt>
                <c:pt idx="1">
                  <c:v>127.98</c:v>
                </c:pt>
                <c:pt idx="2">
                  <c:v>101.24</c:v>
                </c:pt>
                <c:pt idx="3">
                  <c:v>124.9</c:v>
                </c:pt>
                <c:pt idx="4">
                  <c:v>124.8</c:v>
                </c:pt>
              </c:numCache>
            </c:numRef>
          </c:val>
          <c:smooth val="0"/>
          <c:extLst>
            <c:ext xmlns:c16="http://schemas.microsoft.com/office/drawing/2014/chart" uri="{C3380CC4-5D6E-409C-BE32-E72D297353CC}">
              <c16:uniqueId val="{00000001-4996-4EB2-9A86-9D2EEF35F3D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17.46</c:v>
                </c:pt>
                <c:pt idx="1">
                  <c:v>17.43</c:v>
                </c:pt>
                <c:pt idx="2">
                  <c:v>14.52</c:v>
                </c:pt>
                <c:pt idx="3">
                  <c:v>16.059999999999999</c:v>
                </c:pt>
                <c:pt idx="4">
                  <c:v>20.64</c:v>
                </c:pt>
              </c:numCache>
            </c:numRef>
          </c:val>
          <c:extLst>
            <c:ext xmlns:c16="http://schemas.microsoft.com/office/drawing/2014/chart" uri="{C3380CC4-5D6E-409C-BE32-E72D297353CC}">
              <c16:uniqueId val="{00000000-09B3-4D6C-9719-B376CA0371E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43.5</c:v>
                </c:pt>
                <c:pt idx="1">
                  <c:v>44.14</c:v>
                </c:pt>
                <c:pt idx="2">
                  <c:v>37.24</c:v>
                </c:pt>
                <c:pt idx="3">
                  <c:v>33.58</c:v>
                </c:pt>
                <c:pt idx="4">
                  <c:v>35.42</c:v>
                </c:pt>
              </c:numCache>
            </c:numRef>
          </c:val>
          <c:smooth val="0"/>
          <c:extLst>
            <c:ext xmlns:c16="http://schemas.microsoft.com/office/drawing/2014/chart" uri="{C3380CC4-5D6E-409C-BE32-E72D297353CC}">
              <c16:uniqueId val="{00000001-09B3-4D6C-9719-B376CA0371E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2967.18</c:v>
                </c:pt>
                <c:pt idx="1">
                  <c:v>2866.29</c:v>
                </c:pt>
                <c:pt idx="2">
                  <c:v>2719.49</c:v>
                </c:pt>
                <c:pt idx="3">
                  <c:v>634.86</c:v>
                </c:pt>
                <c:pt idx="4">
                  <c:v>577.41999999999996</c:v>
                </c:pt>
              </c:numCache>
            </c:numRef>
          </c:val>
          <c:extLst>
            <c:ext xmlns:c16="http://schemas.microsoft.com/office/drawing/2014/chart" uri="{C3380CC4-5D6E-409C-BE32-E72D297353CC}">
              <c16:uniqueId val="{00000000-55FD-40C9-BECA-40C94240696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55FD-40C9-BECA-40C94240696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91.13</c:v>
                </c:pt>
                <c:pt idx="1">
                  <c:v>83.42</c:v>
                </c:pt>
                <c:pt idx="2">
                  <c:v>78.260000000000005</c:v>
                </c:pt>
                <c:pt idx="3">
                  <c:v>78.2</c:v>
                </c:pt>
                <c:pt idx="4">
                  <c:v>68.260000000000005</c:v>
                </c:pt>
              </c:numCache>
            </c:numRef>
          </c:val>
          <c:extLst>
            <c:ext xmlns:c16="http://schemas.microsoft.com/office/drawing/2014/chart" uri="{C3380CC4-5D6E-409C-BE32-E72D297353CC}">
              <c16:uniqueId val="{00000000-F5E2-4275-B9A0-A364C0FBF86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F5E2-4275-B9A0-A364C0FBF86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172.99</c:v>
                </c:pt>
                <c:pt idx="1">
                  <c:v>188.94</c:v>
                </c:pt>
                <c:pt idx="2">
                  <c:v>200.49</c:v>
                </c:pt>
                <c:pt idx="3">
                  <c:v>199.87</c:v>
                </c:pt>
                <c:pt idx="4">
                  <c:v>229.62</c:v>
                </c:pt>
              </c:numCache>
            </c:numRef>
          </c:val>
          <c:extLst>
            <c:ext xmlns:c16="http://schemas.microsoft.com/office/drawing/2014/chart" uri="{C3380CC4-5D6E-409C-BE32-E72D297353CC}">
              <c16:uniqueId val="{00000000-6E0D-47D2-9D6B-850C5CE2D08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6E0D-47D2-9D6B-850C5CE2D08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鳥取県　鳥取市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51">
        <f>データ!S6</f>
        <v>183269</v>
      </c>
      <c r="AM8" s="51"/>
      <c r="AN8" s="51"/>
      <c r="AO8" s="51"/>
      <c r="AP8" s="51"/>
      <c r="AQ8" s="51"/>
      <c r="AR8" s="51"/>
      <c r="AS8" s="51"/>
      <c r="AT8" s="52">
        <f>データ!T6</f>
        <v>765.31</v>
      </c>
      <c r="AU8" s="52"/>
      <c r="AV8" s="52"/>
      <c r="AW8" s="52"/>
      <c r="AX8" s="52"/>
      <c r="AY8" s="52"/>
      <c r="AZ8" s="52"/>
      <c r="BA8" s="52"/>
      <c r="BB8" s="52">
        <f>データ!U6</f>
        <v>239.47</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2">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2">
      <c r="A10" s="2"/>
      <c r="B10" s="52" t="str">
        <f>データ!N6</f>
        <v>-</v>
      </c>
      <c r="C10" s="52"/>
      <c r="D10" s="52"/>
      <c r="E10" s="52"/>
      <c r="F10" s="52"/>
      <c r="G10" s="52"/>
      <c r="H10" s="52"/>
      <c r="I10" s="52">
        <f>データ!O6</f>
        <v>59.89</v>
      </c>
      <c r="J10" s="52"/>
      <c r="K10" s="52"/>
      <c r="L10" s="52"/>
      <c r="M10" s="52"/>
      <c r="N10" s="52"/>
      <c r="O10" s="52"/>
      <c r="P10" s="52">
        <f>データ!P6</f>
        <v>14.66</v>
      </c>
      <c r="Q10" s="52"/>
      <c r="R10" s="52"/>
      <c r="S10" s="52"/>
      <c r="T10" s="52"/>
      <c r="U10" s="52"/>
      <c r="V10" s="52"/>
      <c r="W10" s="52">
        <f>データ!Q6</f>
        <v>88.21</v>
      </c>
      <c r="X10" s="52"/>
      <c r="Y10" s="52"/>
      <c r="Z10" s="52"/>
      <c r="AA10" s="52"/>
      <c r="AB10" s="52"/>
      <c r="AC10" s="52"/>
      <c r="AD10" s="51">
        <f>データ!R6</f>
        <v>2767</v>
      </c>
      <c r="AE10" s="51"/>
      <c r="AF10" s="51"/>
      <c r="AG10" s="51"/>
      <c r="AH10" s="51"/>
      <c r="AI10" s="51"/>
      <c r="AJ10" s="51"/>
      <c r="AK10" s="2"/>
      <c r="AL10" s="51">
        <f>データ!V6</f>
        <v>26706</v>
      </c>
      <c r="AM10" s="51"/>
      <c r="AN10" s="51"/>
      <c r="AO10" s="51"/>
      <c r="AP10" s="51"/>
      <c r="AQ10" s="51"/>
      <c r="AR10" s="51"/>
      <c r="AS10" s="51"/>
      <c r="AT10" s="52">
        <f>データ!W6</f>
        <v>41.8</v>
      </c>
      <c r="AU10" s="52"/>
      <c r="AV10" s="52"/>
      <c r="AW10" s="52"/>
      <c r="AX10" s="52"/>
      <c r="AY10" s="52"/>
      <c r="AZ10" s="52"/>
      <c r="BA10" s="52"/>
      <c r="BB10" s="52">
        <f>データ!X6</f>
        <v>638.9</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117</v>
      </c>
      <c r="BM16" s="45"/>
      <c r="BN16" s="45"/>
      <c r="BO16" s="45"/>
      <c r="BP16" s="45"/>
      <c r="BQ16" s="45"/>
      <c r="BR16" s="45"/>
      <c r="BS16" s="45"/>
      <c r="BT16" s="45"/>
      <c r="BU16" s="45"/>
      <c r="BV16" s="45"/>
      <c r="BW16" s="45"/>
      <c r="BX16" s="45"/>
      <c r="BY16" s="45"/>
      <c r="BZ16" s="4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116</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737uQBgO6QKvN29XHB/SUPBfibiXNB2fhnG2M31ZXrxlEnXop21OdwnCrNU+3WLot/Ta3ijUJa6LiQ1r8lht1Q==" saltValue="pD688Xd66ldmjwEXPEqS3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312011</v>
      </c>
      <c r="D6" s="19">
        <f t="shared" si="3"/>
        <v>46</v>
      </c>
      <c r="E6" s="19">
        <f t="shared" si="3"/>
        <v>17</v>
      </c>
      <c r="F6" s="19">
        <f t="shared" si="3"/>
        <v>5</v>
      </c>
      <c r="G6" s="19">
        <f t="shared" si="3"/>
        <v>0</v>
      </c>
      <c r="H6" s="19" t="str">
        <f t="shared" si="3"/>
        <v>鳥取県　鳥取市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59.89</v>
      </c>
      <c r="P6" s="20">
        <f t="shared" si="3"/>
        <v>14.66</v>
      </c>
      <c r="Q6" s="20">
        <f t="shared" si="3"/>
        <v>88.21</v>
      </c>
      <c r="R6" s="20">
        <f t="shared" si="3"/>
        <v>2767</v>
      </c>
      <c r="S6" s="20">
        <f t="shared" si="3"/>
        <v>183269</v>
      </c>
      <c r="T6" s="20">
        <f t="shared" si="3"/>
        <v>765.31</v>
      </c>
      <c r="U6" s="20">
        <f t="shared" si="3"/>
        <v>239.47</v>
      </c>
      <c r="V6" s="20">
        <f t="shared" si="3"/>
        <v>26706</v>
      </c>
      <c r="W6" s="20">
        <f t="shared" si="3"/>
        <v>41.8</v>
      </c>
      <c r="X6" s="20">
        <f t="shared" si="3"/>
        <v>638.9</v>
      </c>
      <c r="Y6" s="21">
        <f>IF(Y7="",NA(),Y7)</f>
        <v>107.98</v>
      </c>
      <c r="Z6" s="21">
        <f t="shared" ref="Z6:AH6" si="4">IF(Z7="",NA(),Z7)</f>
        <v>110.66</v>
      </c>
      <c r="AA6" s="21">
        <f t="shared" si="4"/>
        <v>112.4</v>
      </c>
      <c r="AB6" s="21">
        <f t="shared" si="4"/>
        <v>112.24</v>
      </c>
      <c r="AC6" s="21">
        <f t="shared" si="4"/>
        <v>113.46</v>
      </c>
      <c r="AD6" s="21">
        <f t="shared" si="4"/>
        <v>101.27</v>
      </c>
      <c r="AE6" s="21">
        <f t="shared" si="4"/>
        <v>101.91</v>
      </c>
      <c r="AF6" s="21">
        <f t="shared" si="4"/>
        <v>103.09</v>
      </c>
      <c r="AG6" s="21">
        <f t="shared" si="4"/>
        <v>102.11</v>
      </c>
      <c r="AH6" s="21">
        <f t="shared" si="4"/>
        <v>101.91</v>
      </c>
      <c r="AI6" s="20" t="str">
        <f>IF(AI7="","",IF(AI7="-","【-】","【"&amp;SUBSTITUTE(TEXT(AI7,"#,##0.00"),"-","△")&amp;"】"))</f>
        <v>【103.61】</v>
      </c>
      <c r="AJ6" s="20">
        <f>IF(AJ7="",NA(),AJ7)</f>
        <v>0</v>
      </c>
      <c r="AK6" s="20">
        <f t="shared" ref="AK6:AS6" si="5">IF(AK7="",NA(),AK7)</f>
        <v>0</v>
      </c>
      <c r="AL6" s="20">
        <f t="shared" si="5"/>
        <v>0</v>
      </c>
      <c r="AM6" s="20">
        <f t="shared" si="5"/>
        <v>0</v>
      </c>
      <c r="AN6" s="20">
        <f t="shared" si="5"/>
        <v>0</v>
      </c>
      <c r="AO6" s="21">
        <f t="shared" si="5"/>
        <v>137.09</v>
      </c>
      <c r="AP6" s="21">
        <f t="shared" si="5"/>
        <v>127.98</v>
      </c>
      <c r="AQ6" s="21">
        <f t="shared" si="5"/>
        <v>101.24</v>
      </c>
      <c r="AR6" s="21">
        <f t="shared" si="5"/>
        <v>124.9</v>
      </c>
      <c r="AS6" s="21">
        <f t="shared" si="5"/>
        <v>124.8</v>
      </c>
      <c r="AT6" s="20" t="str">
        <f>IF(AT7="","",IF(AT7="-","【-】","【"&amp;SUBSTITUTE(TEXT(AT7,"#,##0.00"),"-","△")&amp;"】"))</f>
        <v>【133.62】</v>
      </c>
      <c r="AU6" s="21">
        <f>IF(AU7="",NA(),AU7)</f>
        <v>17.46</v>
      </c>
      <c r="AV6" s="21">
        <f t="shared" ref="AV6:BD6" si="6">IF(AV7="",NA(),AV7)</f>
        <v>17.43</v>
      </c>
      <c r="AW6" s="21">
        <f t="shared" si="6"/>
        <v>14.52</v>
      </c>
      <c r="AX6" s="21">
        <f t="shared" si="6"/>
        <v>16.059999999999999</v>
      </c>
      <c r="AY6" s="21">
        <f t="shared" si="6"/>
        <v>20.64</v>
      </c>
      <c r="AZ6" s="21">
        <f t="shared" si="6"/>
        <v>43.5</v>
      </c>
      <c r="BA6" s="21">
        <f t="shared" si="6"/>
        <v>44.14</v>
      </c>
      <c r="BB6" s="21">
        <f t="shared" si="6"/>
        <v>37.24</v>
      </c>
      <c r="BC6" s="21">
        <f t="shared" si="6"/>
        <v>33.58</v>
      </c>
      <c r="BD6" s="21">
        <f t="shared" si="6"/>
        <v>35.42</v>
      </c>
      <c r="BE6" s="20" t="str">
        <f>IF(BE7="","",IF(BE7="-","【-】","【"&amp;SUBSTITUTE(TEXT(BE7,"#,##0.00"),"-","△")&amp;"】"))</f>
        <v>【36.94】</v>
      </c>
      <c r="BF6" s="21">
        <f>IF(BF7="",NA(),BF7)</f>
        <v>2967.18</v>
      </c>
      <c r="BG6" s="21">
        <f t="shared" ref="BG6:BO6" si="7">IF(BG7="",NA(),BG7)</f>
        <v>2866.29</v>
      </c>
      <c r="BH6" s="21">
        <f t="shared" si="7"/>
        <v>2719.49</v>
      </c>
      <c r="BI6" s="21">
        <f t="shared" si="7"/>
        <v>634.86</v>
      </c>
      <c r="BJ6" s="21">
        <f t="shared" si="7"/>
        <v>577.41999999999996</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91.13</v>
      </c>
      <c r="BR6" s="21">
        <f t="shared" ref="BR6:BZ6" si="8">IF(BR7="",NA(),BR7)</f>
        <v>83.42</v>
      </c>
      <c r="BS6" s="21">
        <f t="shared" si="8"/>
        <v>78.260000000000005</v>
      </c>
      <c r="BT6" s="21">
        <f t="shared" si="8"/>
        <v>78.2</v>
      </c>
      <c r="BU6" s="21">
        <f t="shared" si="8"/>
        <v>68.260000000000005</v>
      </c>
      <c r="BV6" s="21">
        <f t="shared" si="8"/>
        <v>65.39</v>
      </c>
      <c r="BW6" s="21">
        <f t="shared" si="8"/>
        <v>65.37</v>
      </c>
      <c r="BX6" s="21">
        <f t="shared" si="8"/>
        <v>68.11</v>
      </c>
      <c r="BY6" s="21">
        <f t="shared" si="8"/>
        <v>67.23</v>
      </c>
      <c r="BZ6" s="21">
        <f t="shared" si="8"/>
        <v>61.82</v>
      </c>
      <c r="CA6" s="20" t="str">
        <f>IF(CA7="","",IF(CA7="-","【-】","【"&amp;SUBSTITUTE(TEXT(CA7,"#,##0.00"),"-","△")&amp;"】"))</f>
        <v>【57.02】</v>
      </c>
      <c r="CB6" s="21">
        <f>IF(CB7="",NA(),CB7)</f>
        <v>172.99</v>
      </c>
      <c r="CC6" s="21">
        <f t="shared" ref="CC6:CK6" si="9">IF(CC7="",NA(),CC7)</f>
        <v>188.94</v>
      </c>
      <c r="CD6" s="21">
        <f t="shared" si="9"/>
        <v>200.49</v>
      </c>
      <c r="CE6" s="21">
        <f t="shared" si="9"/>
        <v>199.87</v>
      </c>
      <c r="CF6" s="21">
        <f t="shared" si="9"/>
        <v>229.62</v>
      </c>
      <c r="CG6" s="21">
        <f t="shared" si="9"/>
        <v>230.88</v>
      </c>
      <c r="CH6" s="21">
        <f t="shared" si="9"/>
        <v>228.99</v>
      </c>
      <c r="CI6" s="21">
        <f t="shared" si="9"/>
        <v>222.41</v>
      </c>
      <c r="CJ6" s="21">
        <f t="shared" si="9"/>
        <v>228.21</v>
      </c>
      <c r="CK6" s="21">
        <f t="shared" si="9"/>
        <v>246.9</v>
      </c>
      <c r="CL6" s="20" t="str">
        <f>IF(CL7="","",IF(CL7="-","【-】","【"&amp;SUBSTITUTE(TEXT(CL7,"#,##0.00"),"-","△")&amp;"】"))</f>
        <v>【273.68】</v>
      </c>
      <c r="CM6" s="21">
        <f>IF(CM7="",NA(),CM7)</f>
        <v>57.89</v>
      </c>
      <c r="CN6" s="21">
        <f t="shared" ref="CN6:CV6" si="10">IF(CN7="",NA(),CN7)</f>
        <v>63.16</v>
      </c>
      <c r="CO6" s="21">
        <f t="shared" si="10"/>
        <v>66.290000000000006</v>
      </c>
      <c r="CP6" s="21">
        <f t="shared" si="10"/>
        <v>53.42</v>
      </c>
      <c r="CQ6" s="21">
        <f t="shared" si="10"/>
        <v>51.08</v>
      </c>
      <c r="CR6" s="21">
        <f t="shared" si="10"/>
        <v>56.72</v>
      </c>
      <c r="CS6" s="21">
        <f t="shared" si="10"/>
        <v>54.06</v>
      </c>
      <c r="CT6" s="21">
        <f t="shared" si="10"/>
        <v>55.26</v>
      </c>
      <c r="CU6" s="21">
        <f t="shared" si="10"/>
        <v>54.54</v>
      </c>
      <c r="CV6" s="21">
        <f t="shared" si="10"/>
        <v>52.9</v>
      </c>
      <c r="CW6" s="20" t="str">
        <f>IF(CW7="","",IF(CW7="-","【-】","【"&amp;SUBSTITUTE(TEXT(CW7,"#,##0.00"),"-","△")&amp;"】"))</f>
        <v>【52.55】</v>
      </c>
      <c r="CX6" s="21">
        <f>IF(CX7="",NA(),CX7)</f>
        <v>94.65</v>
      </c>
      <c r="CY6" s="21">
        <f t="shared" ref="CY6:DG6" si="11">IF(CY7="",NA(),CY7)</f>
        <v>95.67</v>
      </c>
      <c r="CZ6" s="21">
        <f t="shared" si="11"/>
        <v>96.15</v>
      </c>
      <c r="DA6" s="21">
        <f t="shared" si="11"/>
        <v>96.35</v>
      </c>
      <c r="DB6" s="21">
        <f t="shared" si="11"/>
        <v>96.37</v>
      </c>
      <c r="DC6" s="21">
        <f t="shared" si="11"/>
        <v>90.04</v>
      </c>
      <c r="DD6" s="21">
        <f t="shared" si="11"/>
        <v>90.11</v>
      </c>
      <c r="DE6" s="21">
        <f t="shared" si="11"/>
        <v>90.52</v>
      </c>
      <c r="DF6" s="21">
        <f t="shared" si="11"/>
        <v>90.3</v>
      </c>
      <c r="DG6" s="21">
        <f t="shared" si="11"/>
        <v>90.3</v>
      </c>
      <c r="DH6" s="20" t="str">
        <f>IF(DH7="","",IF(DH7="-","【-】","【"&amp;SUBSTITUTE(TEXT(DH7,"#,##0.00"),"-","△")&amp;"】"))</f>
        <v>【87.30】</v>
      </c>
      <c r="DI6" s="21">
        <f>IF(DI7="",NA(),DI7)</f>
        <v>24.81</v>
      </c>
      <c r="DJ6" s="21">
        <f t="shared" ref="DJ6:DR6" si="12">IF(DJ7="",NA(),DJ7)</f>
        <v>27.59</v>
      </c>
      <c r="DK6" s="21">
        <f t="shared" si="12"/>
        <v>30.15</v>
      </c>
      <c r="DL6" s="21">
        <f t="shared" si="12"/>
        <v>32.520000000000003</v>
      </c>
      <c r="DM6" s="21">
        <f t="shared" si="12"/>
        <v>34.880000000000003</v>
      </c>
      <c r="DN6" s="21">
        <f t="shared" si="12"/>
        <v>24.32</v>
      </c>
      <c r="DO6" s="21">
        <f t="shared" si="12"/>
        <v>28.19</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8" s="22" customFormat="1" x14ac:dyDescent="0.2">
      <c r="A7" s="14"/>
      <c r="B7" s="23">
        <v>2022</v>
      </c>
      <c r="C7" s="23">
        <v>312011</v>
      </c>
      <c r="D7" s="23">
        <v>46</v>
      </c>
      <c r="E7" s="23">
        <v>17</v>
      </c>
      <c r="F7" s="23">
        <v>5</v>
      </c>
      <c r="G7" s="23">
        <v>0</v>
      </c>
      <c r="H7" s="23" t="s">
        <v>96</v>
      </c>
      <c r="I7" s="23" t="s">
        <v>97</v>
      </c>
      <c r="J7" s="23" t="s">
        <v>98</v>
      </c>
      <c r="K7" s="23" t="s">
        <v>99</v>
      </c>
      <c r="L7" s="23" t="s">
        <v>100</v>
      </c>
      <c r="M7" s="23" t="s">
        <v>101</v>
      </c>
      <c r="N7" s="24" t="s">
        <v>102</v>
      </c>
      <c r="O7" s="24">
        <v>59.89</v>
      </c>
      <c r="P7" s="24">
        <v>14.66</v>
      </c>
      <c r="Q7" s="24">
        <v>88.21</v>
      </c>
      <c r="R7" s="24">
        <v>2767</v>
      </c>
      <c r="S7" s="24">
        <v>183269</v>
      </c>
      <c r="T7" s="24">
        <v>765.31</v>
      </c>
      <c r="U7" s="24">
        <v>239.47</v>
      </c>
      <c r="V7" s="24">
        <v>26706</v>
      </c>
      <c r="W7" s="24">
        <v>41.8</v>
      </c>
      <c r="X7" s="24">
        <v>638.9</v>
      </c>
      <c r="Y7" s="24">
        <v>107.98</v>
      </c>
      <c r="Z7" s="24">
        <v>110.66</v>
      </c>
      <c r="AA7" s="24">
        <v>112.4</v>
      </c>
      <c r="AB7" s="24">
        <v>112.24</v>
      </c>
      <c r="AC7" s="24">
        <v>113.46</v>
      </c>
      <c r="AD7" s="24">
        <v>101.27</v>
      </c>
      <c r="AE7" s="24">
        <v>101.91</v>
      </c>
      <c r="AF7" s="24">
        <v>103.09</v>
      </c>
      <c r="AG7" s="24">
        <v>102.11</v>
      </c>
      <c r="AH7" s="24">
        <v>101.91</v>
      </c>
      <c r="AI7" s="24">
        <v>103.61</v>
      </c>
      <c r="AJ7" s="24">
        <v>0</v>
      </c>
      <c r="AK7" s="24">
        <v>0</v>
      </c>
      <c r="AL7" s="24">
        <v>0</v>
      </c>
      <c r="AM7" s="24">
        <v>0</v>
      </c>
      <c r="AN7" s="24">
        <v>0</v>
      </c>
      <c r="AO7" s="24">
        <v>137.09</v>
      </c>
      <c r="AP7" s="24">
        <v>127.98</v>
      </c>
      <c r="AQ7" s="24">
        <v>101.24</v>
      </c>
      <c r="AR7" s="24">
        <v>124.9</v>
      </c>
      <c r="AS7" s="24">
        <v>124.8</v>
      </c>
      <c r="AT7" s="24">
        <v>133.62</v>
      </c>
      <c r="AU7" s="24">
        <v>17.46</v>
      </c>
      <c r="AV7" s="24">
        <v>17.43</v>
      </c>
      <c r="AW7" s="24">
        <v>14.52</v>
      </c>
      <c r="AX7" s="24">
        <v>16.059999999999999</v>
      </c>
      <c r="AY7" s="24">
        <v>20.64</v>
      </c>
      <c r="AZ7" s="24">
        <v>43.5</v>
      </c>
      <c r="BA7" s="24">
        <v>44.14</v>
      </c>
      <c r="BB7" s="24">
        <v>37.24</v>
      </c>
      <c r="BC7" s="24">
        <v>33.58</v>
      </c>
      <c r="BD7" s="24">
        <v>35.42</v>
      </c>
      <c r="BE7" s="24">
        <v>36.94</v>
      </c>
      <c r="BF7" s="24">
        <v>2967.18</v>
      </c>
      <c r="BG7" s="24">
        <v>2866.29</v>
      </c>
      <c r="BH7" s="24">
        <v>2719.49</v>
      </c>
      <c r="BI7" s="24">
        <v>634.86</v>
      </c>
      <c r="BJ7" s="24">
        <v>577.41999999999996</v>
      </c>
      <c r="BK7" s="24">
        <v>654.91999999999996</v>
      </c>
      <c r="BL7" s="24">
        <v>654.71</v>
      </c>
      <c r="BM7" s="24">
        <v>783.8</v>
      </c>
      <c r="BN7" s="24">
        <v>778.81</v>
      </c>
      <c r="BO7" s="24">
        <v>718.49</v>
      </c>
      <c r="BP7" s="24">
        <v>809.19</v>
      </c>
      <c r="BQ7" s="24">
        <v>91.13</v>
      </c>
      <c r="BR7" s="24">
        <v>83.42</v>
      </c>
      <c r="BS7" s="24">
        <v>78.260000000000005</v>
      </c>
      <c r="BT7" s="24">
        <v>78.2</v>
      </c>
      <c r="BU7" s="24">
        <v>68.260000000000005</v>
      </c>
      <c r="BV7" s="24">
        <v>65.39</v>
      </c>
      <c r="BW7" s="24">
        <v>65.37</v>
      </c>
      <c r="BX7" s="24">
        <v>68.11</v>
      </c>
      <c r="BY7" s="24">
        <v>67.23</v>
      </c>
      <c r="BZ7" s="24">
        <v>61.82</v>
      </c>
      <c r="CA7" s="24">
        <v>57.02</v>
      </c>
      <c r="CB7" s="24">
        <v>172.99</v>
      </c>
      <c r="CC7" s="24">
        <v>188.94</v>
      </c>
      <c r="CD7" s="24">
        <v>200.49</v>
      </c>
      <c r="CE7" s="24">
        <v>199.87</v>
      </c>
      <c r="CF7" s="24">
        <v>229.62</v>
      </c>
      <c r="CG7" s="24">
        <v>230.88</v>
      </c>
      <c r="CH7" s="24">
        <v>228.99</v>
      </c>
      <c r="CI7" s="24">
        <v>222.41</v>
      </c>
      <c r="CJ7" s="24">
        <v>228.21</v>
      </c>
      <c r="CK7" s="24">
        <v>246.9</v>
      </c>
      <c r="CL7" s="24">
        <v>273.68</v>
      </c>
      <c r="CM7" s="24">
        <v>57.89</v>
      </c>
      <c r="CN7" s="24">
        <v>63.16</v>
      </c>
      <c r="CO7" s="24">
        <v>66.290000000000006</v>
      </c>
      <c r="CP7" s="24">
        <v>53.42</v>
      </c>
      <c r="CQ7" s="24">
        <v>51.08</v>
      </c>
      <c r="CR7" s="24">
        <v>56.72</v>
      </c>
      <c r="CS7" s="24">
        <v>54.06</v>
      </c>
      <c r="CT7" s="24">
        <v>55.26</v>
      </c>
      <c r="CU7" s="24">
        <v>54.54</v>
      </c>
      <c r="CV7" s="24">
        <v>52.9</v>
      </c>
      <c r="CW7" s="24">
        <v>52.55</v>
      </c>
      <c r="CX7" s="24">
        <v>94.65</v>
      </c>
      <c r="CY7" s="24">
        <v>95.67</v>
      </c>
      <c r="CZ7" s="24">
        <v>96.15</v>
      </c>
      <c r="DA7" s="24">
        <v>96.35</v>
      </c>
      <c r="DB7" s="24">
        <v>96.37</v>
      </c>
      <c r="DC7" s="24">
        <v>90.04</v>
      </c>
      <c r="DD7" s="24">
        <v>90.11</v>
      </c>
      <c r="DE7" s="24">
        <v>90.52</v>
      </c>
      <c r="DF7" s="24">
        <v>90.3</v>
      </c>
      <c r="DG7" s="24">
        <v>90.3</v>
      </c>
      <c r="DH7" s="24">
        <v>87.3</v>
      </c>
      <c r="DI7" s="24">
        <v>24.81</v>
      </c>
      <c r="DJ7" s="24">
        <v>27.59</v>
      </c>
      <c r="DK7" s="24">
        <v>30.15</v>
      </c>
      <c r="DL7" s="24">
        <v>32.520000000000003</v>
      </c>
      <c r="DM7" s="24">
        <v>34.880000000000003</v>
      </c>
      <c r="DN7" s="24">
        <v>24.32</v>
      </c>
      <c r="DO7" s="24">
        <v>28.19</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0.04</v>
      </c>
      <c r="EK7" s="24">
        <v>0.02</v>
      </c>
      <c r="EL7" s="24">
        <v>0.02</v>
      </c>
      <c r="EM7" s="24">
        <v>0.01</v>
      </c>
      <c r="EN7" s="24">
        <v>0.01</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2024-01-29T00:46:40Z</cp:lastPrinted>
  <dcterms:created xsi:type="dcterms:W3CDTF">2023-12-12T01:03:33Z</dcterms:created>
  <dcterms:modified xsi:type="dcterms:W3CDTF">2024-02-07T05:04:51Z</dcterms:modified>
  <cp:category/>
</cp:coreProperties>
</file>