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PPU73qY5tuRHHV5YrFF9RLTNNThDReyWkuqpnBIBeK4feO84ysbiSQ5O5EcNQ1Bru2evBx83UyQoTk0e84Nq7A==" workbookSaltValue="SwfL8O+2zN8pBYYx+8x66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<sst xmlns="http://schemas.openxmlformats.org/spreadsheetml/2006/main" count="231" uniqueCount="117">
  <si>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</si>
  <si>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</si>
  <si>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</si>
  <si>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</si>
  <si>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</si>
  <si>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</si>
  <si>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</si>
  <si>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</si>
  <si>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</si>
  <si>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</si>
  <si>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</si>
  <si>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</si>
  <si>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</si>
  <si>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</si>
  <si>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</si>
  <si>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</si>
  <si>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</si>
  <si>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</si>
  <si>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</si>
  <si>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</si>
  <si>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</si>
  <si>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</si>
  <si>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</si>
  <si>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</si>
  <si>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</si>
  <si>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</si>
  <si>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</si>
  <si>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</si>
  <si>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</si>
  <si>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</si>
  <si>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</si>
  <si>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</si>
  <si>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</si>
  <si>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</si>
  <si>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</si>
  <si>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</si>
  <si>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</si>
  <si>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</si>
  <si>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</si>
  <si>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</si>
  <si>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</si>
  <si>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</si>
  <si>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</si>
  <si>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</si>
  <si>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</si>
  <si>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</si>
  <si>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</si>
  <si>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</si>
  <si>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</si>
  <si>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</si>
  <si>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</si>
  <si>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</si>
  <si>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</si>
  <si>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</si>
  <si>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</si>
  <si>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</si>
  <si>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</si>
  <si>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</si>
  <si>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</si>
  <si>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</si>
  <si>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</si>
  <si>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</si>
  <si>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</si>
  <si>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</si>
  <si>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</si>
  <si>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</si>
  <si>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</si>
  <si>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</si>
  <si>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</si>
  <si>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</si>
  <si>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</si>
  <si>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</si>
  <si>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</si>
  <si>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</si>
  <si>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</si>
  <si>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</si>
  <si>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</si>
  <si>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</si>
  <si>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</si>
  <si>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</si>
  <si>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</si>
  <si>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</si>
  <si>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</si>
  <si>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</si>
  <si>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</si>
  <si>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</si>
  <si>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</si>
  <si>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</si>
  <si>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</si>
  <si>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</si>
  <si>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</si>
  <si>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</si>
  <si>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</si>
  <si>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</si>
  <si>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</si>
  <si>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</si>
  <si>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</si>
  <si>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</si>
  <si>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</si>
  <si>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</si>
  <si>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</si>
  <si>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</si>
  <si>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</si>
  <si>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</si>
  <si>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</si>
  <si>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</si>
  <si>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</si>
  <si>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</si>
  <si>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</si>
  <si>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</si>
  <si>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</si>
  <si>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</si>
  <si>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</si>
  <si>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</si>
  <si>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事業は、対象人口59名の小規模な事業であることから、使用料収入だけでは維持管理費や資本費を賄うことができない状況にある。そのため、一般会計からの繰入や公共下水道事業との一体的な運営が前提となっている。
施設の状況については、経年化の状況や地域の将来像を踏まえながら、統廃合やダウンサイジングによる効率的な施設管理を検討する必要がある。
こうした課題に対し、本市では「鳥取市下水道等事業経営戦略」のPDCAサイクルに基づく定期的な見直しを行い、各種目標の達成を通じて、経営の健全化や施設の効率的な管理、機能の維持に取り組んでいる。</t>
    <phoneticPr fontId="4"/>
  </si>
  <si>
    <t>①本事業は一般会計からの繰入金や公共下水道事業との一体的な運営が前提となっており、他会計補助金が増加したことにより経常収支比率は改善し、②累積欠損金も発生していない。
③流動比率は100％を下回っているものの、前述のとおり公共下水道事業との一体的な運営や一般会計からの繰入金等により支払い能力に問題はない。
④既存の企業債の償還に伴い、企業債残高対事業規模比率は低下傾向にある。
⑤⑥有収水量は減少したものの、維持管理費に係る汚水処理費が減少したことにより、両数値が改善した。
⑦施設利用率は低下したものの、類似団体や全国の平均値より高い水準となっている。
⑧水洗化率は100％を達成している。</t>
    <rPh sb="41" eb="42">
      <t>タ</t>
    </rPh>
    <rPh sb="42" eb="44">
      <t>カイケイ</t>
    </rPh>
    <rPh sb="48" eb="50">
      <t>ゾウカ</t>
    </rPh>
    <rPh sb="64" eb="66">
      <t>カイゼン</t>
    </rPh>
    <rPh sb="69" eb="71">
      <t>ルイセキ</t>
    </rPh>
    <rPh sb="71" eb="74">
      <t>ケッソンキン</t>
    </rPh>
    <rPh sb="75" eb="77">
      <t>ハッセイ</t>
    </rPh>
    <rPh sb="106" eb="108">
      <t>ゼンジュツ</t>
    </rPh>
    <rPh sb="112" eb="114">
      <t>コウキョウ</t>
    </rPh>
    <rPh sb="114" eb="117">
      <t>ゲスイドウ</t>
    </rPh>
    <rPh sb="117" eb="119">
      <t>ジギョウ</t>
    </rPh>
    <rPh sb="121" eb="124">
      <t>イッタイテキ</t>
    </rPh>
    <rPh sb="125" eb="127">
      <t>ウンエイ</t>
    </rPh>
    <rPh sb="208" eb="210">
      <t>イジ</t>
    </rPh>
    <rPh sb="210" eb="213">
      <t>カンリヒ</t>
    </rPh>
    <rPh sb="214" eb="215">
      <t>カカ</t>
    </rPh>
    <rPh sb="216" eb="218">
      <t>オスイ</t>
    </rPh>
    <rPh sb="218" eb="220">
      <t>ショリ</t>
    </rPh>
    <rPh sb="220" eb="221">
      <t>ヒ</t>
    </rPh>
    <rPh sb="222" eb="224">
      <t>ゲンショウ</t>
    </rPh>
    <rPh sb="236" eb="238">
      <t>カイゼン</t>
    </rPh>
    <rPh sb="250" eb="252">
      <t>テイカ</t>
    </rPh>
    <phoneticPr fontId="4"/>
  </si>
  <si>
    <t>①小規模な事業であるが、減価償却率は上昇傾向にあり注視が必要。
②供用開始が平成10年度であり、法定耐用年数を超える管渠はない。</t>
    <rPh sb="1" eb="4">
      <t>ショウキボ</t>
    </rPh>
    <rPh sb="5" eb="7">
      <t>ジギョウ</t>
    </rPh>
    <rPh sb="12" eb="14">
      <t>ゲンカ</t>
    </rPh>
    <rPh sb="25" eb="27">
      <t>チュウシ</t>
    </rPh>
    <rPh sb="28" eb="30">
      <t>ヒツヨウ</t>
    </rPh>
    <rPh sb="34" eb="36">
      <t>キョウヨウ</t>
    </rPh>
    <rPh sb="36" eb="38">
      <t>カイシ</t>
    </rPh>
    <rPh sb="39" eb="41">
      <t>ヘイセイ</t>
    </rPh>
    <rPh sb="43" eb="45">
      <t>ネンド</t>
    </rPh>
    <rPh sb="49" eb="51">
      <t>ホウテイ</t>
    </rPh>
    <rPh sb="51" eb="53">
      <t>タイヨウ</t>
    </rPh>
    <rPh sb="53" eb="55">
      <t>ネンスウ</t>
    </rPh>
    <rPh sb="56" eb="57">
      <t>コ</t>
    </rPh>
    <rPh sb="59" eb="6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</si>
</sst>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40-4393-BAE4-D77A9115C1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40-4393-BAE4-D77A9115C1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137.5</c:v>
                </c:pt>
                <c:pt idx="1">
                  <c:v>143.75</c:v>
                </c:pt>
                <c:pt idx="2">
                  <c:v>117.07</c:v>
                </c:pt>
                <c:pt idx="3">
                  <c:v>119.51</c:v>
                </c:pt>
                <c:pt idx="4">
                  <c:v>82.93</c:v>
                </c:pt>
              </c:numCache>
            </c:numRef>
          </c:val>
          <c:extLst>
            <c:ext xmlns:c16="http://schemas.microsoft.com/office/drawing/2014/chart" uri="{C3380CC4-5D6E-409C-BE32-E72D297353CC}">
              <c16:uniqueId val="{00000000-C162-42F7-9153-68008EA2F7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C162-42F7-9153-68008EA2F7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B47-46F3-BBDD-B940724140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7B47-46F3-BBDD-B940724140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117.65</c:v>
                </c:pt>
                <c:pt idx="1">
                  <c:v>165.72</c:v>
                </c:pt>
                <c:pt idx="2">
                  <c:v>166.43</c:v>
                </c:pt>
                <c:pt idx="3">
                  <c:v>104.58</c:v>
                </c:pt>
                <c:pt idx="4">
                  <c:v>174.11</c:v>
                </c:pt>
              </c:numCache>
            </c:numRef>
          </c:val>
          <c:extLst>
            <c:ext xmlns:c16="http://schemas.microsoft.com/office/drawing/2014/chart" uri="{C3380CC4-5D6E-409C-BE32-E72D297353CC}">
              <c16:uniqueId val="{00000000-0F83-4558-BFA0-0F2E82C4F9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98.94</c:v>
                </c:pt>
                <c:pt idx="2">
                  <c:v>101.09</c:v>
                </c:pt>
                <c:pt idx="3">
                  <c:v>94.43</c:v>
                </c:pt>
                <c:pt idx="4">
                  <c:v>101.18</c:v>
                </c:pt>
              </c:numCache>
            </c:numRef>
          </c:val>
          <c:smooth val="0"/>
          <c:extLst>
            <c:ext xmlns:c16="http://schemas.microsoft.com/office/drawing/2014/chart" uri="{C3380CC4-5D6E-409C-BE32-E72D297353CC}">
              <c16:uniqueId val="{00000001-0F83-4558-BFA0-0F2E82C4F9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34.119999999999997</c:v>
                </c:pt>
                <c:pt idx="1">
                  <c:v>36.049999999999997</c:v>
                </c:pt>
                <c:pt idx="2">
                  <c:v>37.99</c:v>
                </c:pt>
                <c:pt idx="3">
                  <c:v>39.93</c:v>
                </c:pt>
                <c:pt idx="4">
                  <c:v>41.87</c:v>
                </c:pt>
              </c:numCache>
            </c:numRef>
          </c:val>
          <c:extLst>
            <c:ext xmlns:c16="http://schemas.microsoft.com/office/drawing/2014/chart" uri="{C3380CC4-5D6E-409C-BE32-E72D297353CC}">
              <c16:uniqueId val="{00000000-2142-4643-84BF-48EF365378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37.74</c:v>
                </c:pt>
                <c:pt idx="1">
                  <c:v>40.36</c:v>
                </c:pt>
                <c:pt idx="2">
                  <c:v>34.76</c:v>
                </c:pt>
                <c:pt idx="3">
                  <c:v>36.130000000000003</c:v>
                </c:pt>
                <c:pt idx="4">
                  <c:v>38.409999999999997</c:v>
                </c:pt>
              </c:numCache>
            </c:numRef>
          </c:val>
          <c:smooth val="0"/>
          <c:extLst>
            <c:ext xmlns:c16="http://schemas.microsoft.com/office/drawing/2014/chart" uri="{C3380CC4-5D6E-409C-BE32-E72D297353CC}">
              <c16:uniqueId val="{00000001-2142-4643-84BF-48EF365378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E5-48A2-B3E4-A15ECA24EA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E5-48A2-B3E4-A15ECA24EA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E-499F-8D34-CA73B60D53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464.55</c:v>
                </c:pt>
                <c:pt idx="1">
                  <c:v>519.65</c:v>
                </c:pt>
                <c:pt idx="2">
                  <c:v>534.57000000000005</c:v>
                </c:pt>
                <c:pt idx="3">
                  <c:v>528.12</c:v>
                </c:pt>
                <c:pt idx="4">
                  <c:v>533.38</c:v>
                </c:pt>
              </c:numCache>
            </c:numRef>
          </c:val>
          <c:smooth val="0"/>
          <c:extLst>
            <c:ext xmlns:c16="http://schemas.microsoft.com/office/drawing/2014/chart" uri="{C3380CC4-5D6E-409C-BE32-E72D297353CC}">
              <c16:uniqueId val="{00000001-6B1E-499F-8D34-CA73B60D53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49.44</c:v>
                </c:pt>
                <c:pt idx="1">
                  <c:v>56.33</c:v>
                </c:pt>
                <c:pt idx="2">
                  <c:v>64.06</c:v>
                </c:pt>
                <c:pt idx="3">
                  <c:v>7.89</c:v>
                </c:pt>
                <c:pt idx="4">
                  <c:v>14.68</c:v>
                </c:pt>
              </c:numCache>
            </c:numRef>
          </c:val>
          <c:extLst>
            <c:ext xmlns:c16="http://schemas.microsoft.com/office/drawing/2014/chart" uri="{C3380CC4-5D6E-409C-BE32-E72D297353CC}">
              <c16:uniqueId val="{00000000-9F63-422A-85DE-2698605363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48.58</c:v>
                </c:pt>
                <c:pt idx="1">
                  <c:v>36.31</c:v>
                </c:pt>
                <c:pt idx="2">
                  <c:v>36.93</c:v>
                </c:pt>
                <c:pt idx="3">
                  <c:v>15.34</c:v>
                </c:pt>
                <c:pt idx="4">
                  <c:v>1.22</c:v>
                </c:pt>
              </c:numCache>
            </c:numRef>
          </c:val>
          <c:smooth val="0"/>
          <c:extLst>
            <c:ext xmlns:c16="http://schemas.microsoft.com/office/drawing/2014/chart" uri="{C3380CC4-5D6E-409C-BE32-E72D297353CC}">
              <c16:uniqueId val="{00000001-9F63-422A-85DE-2698605363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4421.62</c:v>
                </c:pt>
                <c:pt idx="1">
                  <c:v>4088.51</c:v>
                </c:pt>
                <c:pt idx="2">
                  <c:v>3755.96</c:v>
                </c:pt>
                <c:pt idx="3">
                  <c:v>965.77</c:v>
                </c:pt>
                <c:pt idx="4">
                  <c:v>809.31</c:v>
                </c:pt>
              </c:numCache>
            </c:numRef>
          </c:val>
          <c:extLst>
            <c:ext xmlns:c16="http://schemas.microsoft.com/office/drawing/2014/chart" uri="{C3380CC4-5D6E-409C-BE32-E72D297353CC}">
              <c16:uniqueId val="{00000000-3B5C-477C-A1DE-85F49091D3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3B5C-477C-A1DE-85F49091D3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53.16</c:v>
                </c:pt>
                <c:pt idx="1">
                  <c:v>53.72</c:v>
                </c:pt>
                <c:pt idx="2">
                  <c:v>49.72</c:v>
                </c:pt>
                <c:pt idx="3">
                  <c:v>35.72</c:v>
                </c:pt>
                <c:pt idx="4">
                  <c:v>36.97</c:v>
                </c:pt>
              </c:numCache>
            </c:numRef>
          </c:val>
          <c:extLst>
            <c:ext xmlns:c16="http://schemas.microsoft.com/office/drawing/2014/chart" uri="{C3380CC4-5D6E-409C-BE32-E72D297353CC}">
              <c16:uniqueId val="{00000000-1B17-4ADC-AC5A-D87917FA2E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1B17-4ADC-AC5A-D87917FA2E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267.23</c:v>
                </c:pt>
                <c:pt idx="1">
                  <c:v>264.3</c:v>
                </c:pt>
                <c:pt idx="2">
                  <c:v>287.41000000000003</c:v>
                </c:pt>
                <c:pt idx="3">
                  <c:v>400</c:v>
                </c:pt>
                <c:pt idx="4">
                  <c:v>386.08</c:v>
                </c:pt>
              </c:numCache>
            </c:numRef>
          </c:val>
          <c:extLst>
            <c:ext xmlns:c16="http://schemas.microsoft.com/office/drawing/2014/chart" uri="{C3380CC4-5D6E-409C-BE32-E72D297353CC}">
              <c16:uniqueId val="{00000000-3981-4093-8C1F-C077E9445E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3981-4093-8C1F-C077E9445E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鳥取市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183269</v>
      </c>
      <c r="AM8" s="42"/>
      <c r="AN8" s="42"/>
      <c r="AO8" s="42"/>
      <c r="AP8" s="42"/>
      <c r="AQ8" s="42"/>
      <c r="AR8" s="42"/>
      <c r="AS8" s="42"/>
      <c r="AT8" s="35">
        <f>データ!T6</f>
        <v>765.31</v>
      </c>
      <c r="AU8" s="35"/>
      <c r="AV8" s="35"/>
      <c r="AW8" s="35"/>
      <c r="AX8" s="35"/>
      <c r="AY8" s="35"/>
      <c r="AZ8" s="35"/>
      <c r="BA8" s="35"/>
      <c r="BB8" s="35">
        <f>データ!U6</f>
        <v>239.47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70.27</v>
      </c>
      <c r="J10" s="35"/>
      <c r="K10" s="35"/>
      <c r="L10" s="35"/>
      <c r="M10" s="35"/>
      <c r="N10" s="35"/>
      <c r="O10" s="35"/>
      <c r="P10" s="35">
        <f>データ!P6</f>
        <v>0.03</v>
      </c>
      <c r="Q10" s="35"/>
      <c r="R10" s="35"/>
      <c r="S10" s="35"/>
      <c r="T10" s="35"/>
      <c r="U10" s="35"/>
      <c r="V10" s="35"/>
      <c r="W10" s="35">
        <f>データ!Q6</f>
        <v>48.42</v>
      </c>
      <c r="X10" s="35"/>
      <c r="Y10" s="35"/>
      <c r="Z10" s="35"/>
      <c r="AA10" s="35"/>
      <c r="AB10" s="35"/>
      <c r="AC10" s="35"/>
      <c r="AD10" s="42">
        <f>データ!R6</f>
        <v>2767</v>
      </c>
      <c r="AE10" s="42"/>
      <c r="AF10" s="42"/>
      <c r="AG10" s="42"/>
      <c r="AH10" s="42"/>
      <c r="AI10" s="42"/>
      <c r="AJ10" s="42"/>
      <c r="AK10" s="2"/>
      <c r="AL10" s="42">
        <f>データ!V6</f>
        <v>59</v>
      </c>
      <c r="AM10" s="42"/>
      <c r="AN10" s="42"/>
      <c r="AO10" s="42"/>
      <c r="AP10" s="42"/>
      <c r="AQ10" s="42"/>
      <c r="AR10" s="42"/>
      <c r="AS10" s="42"/>
      <c r="AT10" s="35">
        <f>データ!W6</f>
        <v>0.14000000000000001</v>
      </c>
      <c r="AU10" s="35"/>
      <c r="AV10" s="35"/>
      <c r="AW10" s="35"/>
      <c r="AX10" s="35"/>
      <c r="AY10" s="35"/>
      <c r="AZ10" s="35"/>
      <c r="BA10" s="35"/>
      <c r="BB10" s="35">
        <f>データ!X6</f>
        <v>421.43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27dhf8kFBY4qdzmOFC9hVO/a5BZ+Ca6fBNcY07HdfZ3GWv3W+WPiQhGD15ygy6A09KL4Gw5BqOM+DGbPGDND2w==" saltValue="TkUR3hw3dQCeSrc7l6rd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312011</v>
      </c>
      <c r="D6" s="19">
        <f t="shared" si="3"/>
        <v>46</v>
      </c>
      <c r="E6" s="19">
        <f t="shared" si="3"/>
        <v>17</v>
      </c>
      <c r="F6" s="19">
        <f t="shared" si="3"/>
        <v>7</v>
      </c>
      <c r="G6" s="19">
        <f t="shared" si="3"/>
        <v>0</v>
      </c>
      <c r="H6" s="19" t="str">
        <f t="shared" si="3"/>
        <v>鳥取県　鳥取市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70.27</v>
      </c>
      <c r="P6" s="20">
        <f t="shared" si="3"/>
        <v>0.03</v>
      </c>
      <c r="Q6" s="20">
        <f t="shared" si="3"/>
        <v>48.42</v>
      </c>
      <c r="R6" s="20">
        <f t="shared" si="3"/>
        <v>2767</v>
      </c>
      <c r="S6" s="20">
        <f t="shared" si="3"/>
        <v>183269</v>
      </c>
      <c r="T6" s="20">
        <f t="shared" si="3"/>
        <v>765.31</v>
      </c>
      <c r="U6" s="20">
        <f t="shared" si="3"/>
        <v>239.47</v>
      </c>
      <c r="V6" s="20">
        <f t="shared" si="3"/>
        <v>59</v>
      </c>
      <c r="W6" s="20">
        <f t="shared" si="3"/>
        <v>0.14000000000000001</v>
      </c>
      <c r="X6" s="20">
        <f t="shared" si="3"/>
        <v>421.43</v>
      </c>
      <c r="Y6" s="21">
        <f>IF(Y7="",NA(),Y7)</f>
        <v>117.65</v>
      </c>
      <c r="Z6" s="21">
        <f t="shared" ref="Z6:AH6" si="4">IF(Z7="",NA(),Z7)</f>
        <v>165.72</v>
      </c>
      <c r="AA6" s="21">
        <f t="shared" si="4"/>
        <v>166.43</v>
      </c>
      <c r="AB6" s="21">
        <f t="shared" si="4"/>
        <v>104.58</v>
      </c>
      <c r="AC6" s="21">
        <f t="shared" si="4"/>
        <v>174.11</v>
      </c>
      <c r="AD6" s="21">
        <f t="shared" si="4"/>
        <v>92.29</v>
      </c>
      <c r="AE6" s="21">
        <f t="shared" si="4"/>
        <v>98.94</v>
      </c>
      <c r="AF6" s="21">
        <f t="shared" si="4"/>
        <v>101.09</v>
      </c>
      <c r="AG6" s="21">
        <f t="shared" si="4"/>
        <v>94.43</v>
      </c>
      <c r="AH6" s="21">
        <f t="shared" si="4"/>
        <v>101.18</v>
      </c>
      <c r="AI6" s="20" t="str">
        <f>IF(AI7="","",IF(AI7="-","【-】","【"&amp;SUBSTITUTE(TEXT(AI7,"#,##0.00"),"-","△")&amp;"】"))</f>
        <v>【101.18】</v>
      </c>
      <c r="AJ6" s="20">
        <f>IF(AJ7="",NA(),AJ7)</f>
        <v>0</v>
      </c>
      <c r="AK6" s="20">
        <f t="shared" ref="AK6:AS6" si="5">IF(AK7="",NA(),AK7)</f>
        <v>0</v>
      </c>
      <c r="AL6" s="20">
        <f t="shared" si="5"/>
        <v>0</v>
      </c>
      <c r="AM6" s="20">
        <f t="shared" si="5"/>
        <v>0</v>
      </c>
      <c r="AN6" s="20">
        <f t="shared" si="5"/>
        <v>0</v>
      </c>
      <c r="AO6" s="21">
        <f t="shared" si="5"/>
        <v>464.55</v>
      </c>
      <c r="AP6" s="21">
        <f t="shared" si="5"/>
        <v>519.65</v>
      </c>
      <c r="AQ6" s="21">
        <f t="shared" si="5"/>
        <v>534.57000000000005</v>
      </c>
      <c r="AR6" s="21">
        <f t="shared" si="5"/>
        <v>528.12</v>
      </c>
      <c r="AS6" s="21">
        <f t="shared" si="5"/>
        <v>533.38</v>
      </c>
      <c r="AT6" s="20" t="str">
        <f>IF(AT7="","",IF(AT7="-","【-】","【"&amp;SUBSTITUTE(TEXT(AT7,"#,##0.00"),"-","△")&amp;"】"))</f>
        <v>【533.38】</v>
      </c>
      <c r="AU6" s="21">
        <f>IF(AU7="",NA(),AU7)</f>
        <v>49.44</v>
      </c>
      <c r="AV6" s="21">
        <f t="shared" ref="AV6:BD6" si="6">IF(AV7="",NA(),AV7)</f>
        <v>56.33</v>
      </c>
      <c r="AW6" s="21">
        <f t="shared" si="6"/>
        <v>64.06</v>
      </c>
      <c r="AX6" s="21">
        <f t="shared" si="6"/>
        <v>7.89</v>
      </c>
      <c r="AY6" s="21">
        <f t="shared" si="6"/>
        <v>14.68</v>
      </c>
      <c r="AZ6" s="21">
        <f t="shared" si="6"/>
        <v>48.58</v>
      </c>
      <c r="BA6" s="21">
        <f t="shared" si="6"/>
        <v>36.31</v>
      </c>
      <c r="BB6" s="21">
        <f t="shared" si="6"/>
        <v>36.93</v>
      </c>
      <c r="BC6" s="21">
        <f t="shared" si="6"/>
        <v>15.34</v>
      </c>
      <c r="BD6" s="21">
        <f t="shared" si="6"/>
        <v>1.22</v>
      </c>
      <c r="BE6" s="20" t="str">
        <f>IF(BE7="","",IF(BE7="-","【-】","【"&amp;SUBSTITUTE(TEXT(BE7,"#,##0.00"),"-","△")&amp;"】"))</f>
        <v>【1.22】</v>
      </c>
      <c r="BF6" s="21">
        <f>IF(BF7="",NA(),BF7)</f>
        <v>4421.62</v>
      </c>
      <c r="BG6" s="21">
        <f t="shared" ref="BG6:BO6" si="7">IF(BG7="",NA(),BG7)</f>
        <v>4088.51</v>
      </c>
      <c r="BH6" s="21">
        <f t="shared" si="7"/>
        <v>3755.96</v>
      </c>
      <c r="BI6" s="21">
        <f t="shared" si="7"/>
        <v>965.77</v>
      </c>
      <c r="BJ6" s="21">
        <f t="shared" si="7"/>
        <v>809.31</v>
      </c>
      <c r="BK6" s="21">
        <f t="shared" si="7"/>
        <v>506.14</v>
      </c>
      <c r="BL6" s="21">
        <f t="shared" si="7"/>
        <v>544.96</v>
      </c>
      <c r="BM6" s="21">
        <f t="shared" si="7"/>
        <v>406.44</v>
      </c>
      <c r="BN6" s="21">
        <f t="shared" si="7"/>
        <v>254.5</v>
      </c>
      <c r="BO6" s="21">
        <f t="shared" si="7"/>
        <v>365.75</v>
      </c>
      <c r="BP6" s="20" t="str">
        <f>IF(BP7="","",IF(BP7="-","【-】","【"&amp;SUBSTITUTE(TEXT(BP7,"#,##0.00"),"-","△")&amp;"】"))</f>
        <v>【395.81】</v>
      </c>
      <c r="BQ6" s="21">
        <f>IF(BQ7="",NA(),BQ7)</f>
        <v>53.16</v>
      </c>
      <c r="BR6" s="21">
        <f t="shared" ref="BR6:BZ6" si="8">IF(BR7="",NA(),BR7)</f>
        <v>53.72</v>
      </c>
      <c r="BS6" s="21">
        <f t="shared" si="8"/>
        <v>49.72</v>
      </c>
      <c r="BT6" s="21">
        <f t="shared" si="8"/>
        <v>35.72</v>
      </c>
      <c r="BU6" s="21">
        <f t="shared" si="8"/>
        <v>36.97</v>
      </c>
      <c r="BV6" s="21">
        <f t="shared" si="8"/>
        <v>35.86</v>
      </c>
      <c r="BW6" s="21">
        <f t="shared" si="8"/>
        <v>42.51</v>
      </c>
      <c r="BX6" s="21">
        <f t="shared" si="8"/>
        <v>35.93</v>
      </c>
      <c r="BY6" s="21">
        <f t="shared" si="8"/>
        <v>36.1</v>
      </c>
      <c r="BZ6" s="21">
        <f t="shared" si="8"/>
        <v>35.5</v>
      </c>
      <c r="CA6" s="20" t="str">
        <f>IF(CA7="","",IF(CA7="-","【-】","【"&amp;SUBSTITUTE(TEXT(CA7,"#,##0.00"),"-","△")&amp;"】"))</f>
        <v>【34.97】</v>
      </c>
      <c r="CB6" s="21">
        <f>IF(CB7="",NA(),CB7)</f>
        <v>267.23</v>
      </c>
      <c r="CC6" s="21">
        <f t="shared" ref="CC6:CK6" si="9">IF(CC7="",NA(),CC7)</f>
        <v>264.3</v>
      </c>
      <c r="CD6" s="21">
        <f t="shared" si="9"/>
        <v>287.41000000000003</v>
      </c>
      <c r="CE6" s="21">
        <f t="shared" si="9"/>
        <v>400</v>
      </c>
      <c r="CF6" s="21">
        <f t="shared" si="9"/>
        <v>386.08</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137.5</v>
      </c>
      <c r="CN6" s="21">
        <f t="shared" ref="CN6:CV6" si="10">IF(CN7="",NA(),CN7)</f>
        <v>143.75</v>
      </c>
      <c r="CO6" s="21">
        <f t="shared" si="10"/>
        <v>117.07</v>
      </c>
      <c r="CP6" s="21">
        <f t="shared" si="10"/>
        <v>119.51</v>
      </c>
      <c r="CQ6" s="21">
        <f t="shared" si="10"/>
        <v>82.93</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100</v>
      </c>
      <c r="CY6" s="21">
        <f t="shared" ref="CY6:DG6" si="11">IF(CY7="",NA(),CY7)</f>
        <v>100</v>
      </c>
      <c r="CZ6" s="21">
        <f t="shared" si="11"/>
        <v>100</v>
      </c>
      <c r="DA6" s="21">
        <f t="shared" si="11"/>
        <v>100</v>
      </c>
      <c r="DB6" s="21">
        <f t="shared" si="11"/>
        <v>100</v>
      </c>
      <c r="DC6" s="21">
        <f t="shared" si="11"/>
        <v>91.18</v>
      </c>
      <c r="DD6" s="21">
        <f t="shared" si="11"/>
        <v>90.78</v>
      </c>
      <c r="DE6" s="21">
        <f t="shared" si="11"/>
        <v>90.73</v>
      </c>
      <c r="DF6" s="21">
        <f t="shared" si="11"/>
        <v>91.64</v>
      </c>
      <c r="DG6" s="21">
        <f t="shared" si="11"/>
        <v>91.6</v>
      </c>
      <c r="DH6" s="20" t="str">
        <f>IF(DH7="","",IF(DH7="-","【-】","【"&amp;SUBSTITUTE(TEXT(DH7,"#,##0.00"),"-","△")&amp;"】"))</f>
        <v>【90.91】</v>
      </c>
      <c r="DI6" s="21">
        <f>IF(DI7="",NA(),DI7)</f>
        <v>34.119999999999997</v>
      </c>
      <c r="DJ6" s="21">
        <f t="shared" ref="DJ6:DR6" si="12">IF(DJ7="",NA(),DJ7)</f>
        <v>36.049999999999997</v>
      </c>
      <c r="DK6" s="21">
        <f t="shared" si="12"/>
        <v>37.99</v>
      </c>
      <c r="DL6" s="21">
        <f t="shared" si="12"/>
        <v>39.93</v>
      </c>
      <c r="DM6" s="21">
        <f t="shared" si="12"/>
        <v>41.87</v>
      </c>
      <c r="DN6" s="21">
        <f t="shared" si="12"/>
        <v>37.74</v>
      </c>
      <c r="DO6" s="21">
        <f t="shared" si="12"/>
        <v>40.36</v>
      </c>
      <c r="DP6" s="21">
        <f t="shared" si="12"/>
        <v>34.76</v>
      </c>
      <c r="DQ6" s="21">
        <f t="shared" si="12"/>
        <v>36.130000000000003</v>
      </c>
      <c r="DR6" s="21">
        <f t="shared" si="12"/>
        <v>38.409999999999997</v>
      </c>
      <c r="DS6" s="20" t="str">
        <f>IF(DS7="","",IF(DS7="-","【-】","【"&amp;SUBSTITUTE(TEXT(DS7,"#,##0.00"),"-","△")&amp;"】"))</f>
        <v>【38.41】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2022</v>
      </c>
      <c r="C7" s="23">
        <v>312011</v>
      </c>
      <c r="D7" s="23">
        <v>46</v>
      </c>
      <c r="E7" s="23">
        <v>17</v>
      </c>
      <c r="F7" s="23">
        <v>7</v>
      </c>
      <c r="G7" s="23">
        <v>0</v>
      </c>
      <c r="H7" s="23" t="s">
        <v>96</v>
      </c>
      <c r="I7" s="23" t="s">
        <v>97</v>
      </c>
      <c r="J7" s="23" t="s">
        <v>98</v>
      </c>
      <c r="K7" s="23" t="s">
        <v>99</v>
      </c>
      <c r="L7" s="23" t="s">
        <v>100</v>
      </c>
      <c r="M7" s="23" t="s">
        <v>101</v>
      </c>
      <c r="N7" s="24" t="s">
        <v>102</v>
      </c>
      <c r="O7" s="24">
        <v>70.27</v>
      </c>
      <c r="P7" s="24">
        <v>0.03</v>
      </c>
      <c r="Q7" s="24">
        <v>48.42</v>
      </c>
      <c r="R7" s="24">
        <v>2767</v>
      </c>
      <c r="S7" s="24">
        <v>183269</v>
      </c>
      <c r="T7" s="24">
        <v>765.31</v>
      </c>
      <c r="U7" s="24">
        <v>239.47</v>
      </c>
      <c r="V7" s="24">
        <v>59</v>
      </c>
      <c r="W7" s="24">
        <v>0.14000000000000001</v>
      </c>
      <c r="X7" s="24">
        <v>421.43</v>
      </c>
      <c r="Y7" s="24">
        <v>117.65</v>
      </c>
      <c r="Z7" s="24">
        <v>165.72</v>
      </c>
      <c r="AA7" s="24">
        <v>166.43</v>
      </c>
      <c r="AB7" s="24">
        <v>104.58</v>
      </c>
      <c r="AC7" s="24">
        <v>174.11</v>
      </c>
      <c r="AD7" s="24">
        <v>92.29</v>
      </c>
      <c r="AE7" s="24">
        <v>98.94</v>
      </c>
      <c r="AF7" s="24">
        <v>101.09</v>
      </c>
      <c r="AG7" s="24">
        <v>94.43</v>
      </c>
      <c r="AH7" s="24">
        <v>101.18</v>
      </c>
      <c r="AI7" s="24">
        <v>101.18</v>
      </c>
      <c r="AJ7" s="24">
        <v>0</v>
      </c>
      <c r="AK7" s="24">
        <v>0</v>
      </c>
      <c r="AL7" s="24">
        <v>0</v>
      </c>
      <c r="AM7" s="24">
        <v>0</v>
      </c>
      <c r="AN7" s="24">
        <v>0</v>
      </c>
      <c r="AO7" s="24">
        <v>464.55</v>
      </c>
      <c r="AP7" s="24">
        <v>519.65</v>
      </c>
      <c r="AQ7" s="24">
        <v>534.57000000000005</v>
      </c>
      <c r="AR7" s="24">
        <v>528.12</v>
      </c>
      <c r="AS7" s="24">
        <v>533.38</v>
      </c>
      <c r="AT7" s="24">
        <v>533.38</v>
      </c>
      <c r="AU7" s="24">
        <v>49.44</v>
      </c>
      <c r="AV7" s="24">
        <v>56.33</v>
      </c>
      <c r="AW7" s="24">
        <v>64.06</v>
      </c>
      <c r="AX7" s="24">
        <v>7.89</v>
      </c>
      <c r="AY7" s="24">
        <v>14.68</v>
      </c>
      <c r="AZ7" s="24">
        <v>48.58</v>
      </c>
      <c r="BA7" s="24">
        <v>36.31</v>
      </c>
      <c r="BB7" s="24">
        <v>36.93</v>
      </c>
      <c r="BC7" s="24">
        <v>15.34</v>
      </c>
      <c r="BD7" s="24">
        <v>1.22</v>
      </c>
      <c r="BE7" s="24">
        <v>1.22</v>
      </c>
      <c r="BF7" s="24">
        <v>4421.62</v>
      </c>
      <c r="BG7" s="24">
        <v>4088.51</v>
      </c>
      <c r="BH7" s="24">
        <v>3755.96</v>
      </c>
      <c r="BI7" s="24">
        <v>965.77</v>
      </c>
      <c r="BJ7" s="24">
        <v>809.31</v>
      </c>
      <c r="BK7" s="24">
        <v>506.14</v>
      </c>
      <c r="BL7" s="24">
        <v>544.96</v>
      </c>
      <c r="BM7" s="24">
        <v>406.44</v>
      </c>
      <c r="BN7" s="24">
        <v>254.5</v>
      </c>
      <c r="BO7" s="24">
        <v>365.75</v>
      </c>
      <c r="BP7" s="24">
        <v>395.81</v>
      </c>
      <c r="BQ7" s="24">
        <v>53.16</v>
      </c>
      <c r="BR7" s="24">
        <v>53.72</v>
      </c>
      <c r="BS7" s="24">
        <v>49.72</v>
      </c>
      <c r="BT7" s="24">
        <v>35.72</v>
      </c>
      <c r="BU7" s="24">
        <v>36.97</v>
      </c>
      <c r="BV7" s="24">
        <v>35.86</v>
      </c>
      <c r="BW7" s="24">
        <v>42.51</v>
      </c>
      <c r="BX7" s="24">
        <v>35.93</v>
      </c>
      <c r="BY7" s="24">
        <v>36.1</v>
      </c>
      <c r="BZ7" s="24">
        <v>35.5</v>
      </c>
      <c r="CA7" s="24">
        <v>34.97</v>
      </c>
      <c r="CB7" s="24">
        <v>267.23</v>
      </c>
      <c r="CC7" s="24">
        <v>264.3</v>
      </c>
      <c r="CD7" s="24">
        <v>287.41000000000003</v>
      </c>
      <c r="CE7" s="24">
        <v>400</v>
      </c>
      <c r="CF7" s="24">
        <v>386.08</v>
      </c>
      <c r="CG7" s="24">
        <v>448.63</v>
      </c>
      <c r="CH7" s="24">
        <v>447.34</v>
      </c>
      <c r="CI7" s="24">
        <v>499.55</v>
      </c>
      <c r="CJ7" s="24">
        <v>529.77</v>
      </c>
      <c r="CK7" s="24">
        <v>523.41999999999996</v>
      </c>
      <c r="CL7" s="24">
        <v>526.99</v>
      </c>
      <c r="CM7" s="24">
        <v>137.5</v>
      </c>
      <c r="CN7" s="24">
        <v>143.75</v>
      </c>
      <c r="CO7" s="24">
        <v>117.07</v>
      </c>
      <c r="CP7" s="24">
        <v>119.51</v>
      </c>
      <c r="CQ7" s="24">
        <v>82.93</v>
      </c>
      <c r="CR7" s="24">
        <v>48.01</v>
      </c>
      <c r="CS7" s="24">
        <v>40.28</v>
      </c>
      <c r="CT7" s="24">
        <v>42.48</v>
      </c>
      <c r="CU7" s="24">
        <v>39.770000000000003</v>
      </c>
      <c r="CV7" s="24">
        <v>38.96</v>
      </c>
      <c r="CW7" s="24">
        <v>39.369999999999997</v>
      </c>
      <c r="CX7" s="24">
        <v>100</v>
      </c>
      <c r="CY7" s="24">
        <v>100</v>
      </c>
      <c r="CZ7" s="24">
        <v>100</v>
      </c>
      <c r="DA7" s="24">
        <v>100</v>
      </c>
      <c r="DB7" s="24">
        <v>100</v>
      </c>
      <c r="DC7" s="24">
        <v>91.18</v>
      </c>
      <c r="DD7" s="24">
        <v>90.78</v>
      </c>
      <c r="DE7" s="24">
        <v>90.73</v>
      </c>
      <c r="DF7" s="24">
        <v>91.64</v>
      </c>
      <c r="DG7" s="24">
        <v>91.6</v>
      </c>
      <c r="DH7" s="24">
        <v>90.91</v>
      </c>
      <c r="DI7" s="24">
        <v>34.119999999999997</v>
      </c>
      <c r="DJ7" s="24">
        <v>36.049999999999997</v>
      </c>
      <c r="DK7" s="24">
        <v>37.99</v>
      </c>
      <c r="DL7" s="24">
        <v>39.93</v>
      </c>
      <c r="DM7" s="24">
        <v>41.87</v>
      </c>
      <c r="DN7" s="24">
        <v>37.74</v>
      </c>
      <c r="DO7" s="24">
        <v>40.36</v>
      </c>
      <c r="DP7" s="24">
        <v>34.76</v>
      </c>
      <c r="DQ7" s="24">
        <v>36.130000000000003</v>
      </c>
      <c r="DR7" s="24">
        <v>38.409999999999997</v>
      </c>
      <c r="DS7" s="24">
        <v>38.409999999999997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2024-01-25T05:18:23Z</cp:lastPrinted>
  <dcterms:created xsi:type="dcterms:W3CDTF">2023-12-12T01:06:02Z</dcterms:created>
  <dcterms:modified xsi:type="dcterms:W3CDTF">2024-02-07T05:04:40Z</dcterms:modified>
  <cp:category/>
</cp:coreProperties>
</file>