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2_米子市\"/>
    </mc:Choice>
  </mc:AlternateContent>
  <workbookProtection workbookAlgorithmName="SHA-512" workbookHashValue="vjdp5XdiRPoy0yI5WV81rKZuw6XY38Slpsi43ous9ywxhN9XImdrWF5a96l0J7aYj82sMHppK5PhpQg9ftAaFA==" workbookSaltValue="4xzlZKcnnOo5tIYibhBEzQ==" workbookSpinCount="100000" lockStructure="1"/>
  <bookViews>
    <workbookView xWindow="0" yWindow="0" windowWidth="20496" windowHeight="109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AT10" i="4"/>
  <c r="AL10" i="4"/>
  <c r="P10" i="4"/>
  <c r="B10" i="4"/>
  <c r="BB8" i="4"/>
  <c r="AT8"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<sst xmlns="http://schemas.openxmlformats.org/spreadsheetml/2006/main" count="228" uniqueCount="114">
  <si>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</si>
  <si>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</si>
  <si>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</si>
  <si>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</si>
  <si>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</si>
  <si>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</si>
  <si>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</si>
  <si>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</si>
  <si>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</si>
  <si>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</si>
  <si>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</si>
  <si>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</si>
  <si>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</si>
  <si>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</si>
  <si>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</si>
  <si>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</si>
  <si>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</si>
  <si>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</si>
  <si>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</si>
  <si>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</si>
  <si>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</si>
  <si>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</si>
  <si>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</si>
  <si>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</si>
  <si>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</si>
  <si>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</si>
  <si>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</si>
  <si>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</si>
  <si>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</si>
  <si>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</si>
  <si>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</si>
  <si>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</si>
  <si>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</si>
  <si>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</si>
  <si>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</si>
  <si>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</si>
  <si>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</si>
  <si>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</si>
  <si>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</si>
  <si>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</si>
  <si>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</si>
  <si>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</si>
  <si>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</si>
  <si>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</si>
  <si>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</si>
  <si>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</si>
  <si>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</si>
  <si>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</si>
  <si>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</si>
  <si>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</si>
  <si>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</si>
  <si>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</si>
  <si>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</si>
  <si>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</si>
  <si>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</si>
  <si>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</si>
  <si>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</si>
  <si>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</si>
  <si>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</si>
  <si>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</si>
  <si>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</si>
  <si>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</si>
  <si>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</si>
  <si>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</si>
  <si>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</si>
  <si>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</si>
  <si>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</si>
  <si>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</si>
  <si>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</si>
  <si>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</si>
  <si>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</si>
  <si>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</si>
  <si>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</si>
  <si>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</si>
  <si>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</si>
  <si>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</si>
  <si>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</si>
  <si>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</si>
  <si>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</si>
  <si>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</si>
  <si>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</si>
  <si>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</si>
  <si>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</si>
  <si>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</si>
  <si>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</si>
  <si>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</si>
  <si>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</si>
  <si>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</si>
  <si>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</si>
  <si>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</si>
  <si>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</si>
  <si>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</si>
  <si>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</si>
  <si>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</si>
  <si>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</si>
  <si>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</si>
  <si>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</si>
  <si>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</si>
  <si>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</si>
  <si>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</si>
  <si>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</si>
  <si>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</si>
  <si>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</si>
  <si>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</si>
  <si>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</si>
  <si>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</si>
  <si>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</si>
  <si>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</si>
  <si>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</si>
  <si>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</si>
  <si>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</si>
  <si>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管路、施設ともに老朽化の傾向にある。財政状況を踏まえた計画のもと更新を実施する。
①有形固定資産減価償却費率
類似団体平均に比べ低い水準で推移しているが上昇傾向にあり、施設の老朽化は進んでいる。
②管路経年化率
類似団体平均に比べ低い水準で推移している。引き続き計画的な管路更新を行う。
③管路更新率
配水管更新を進め類似団体平均値を上回っている。今後も安全な水を安定して供給し続けるために引き続き計画的に取り組んでいく。
</t>
    <rPh sb="0" eb="2">
      <t>カンロ</t>
    </rPh>
    <rPh sb="3" eb="5">
      <t>シセツ</t>
    </rPh>
    <rPh sb="8" eb="11">
      <t>ロウキュウカ</t>
    </rPh>
    <rPh sb="12" eb="14">
      <t>ケイコウ</t>
    </rPh>
    <rPh sb="18" eb="22">
      <t>ザイセイジョウキョウ</t>
    </rPh>
    <rPh sb="23" eb="24">
      <t>フ</t>
    </rPh>
    <rPh sb="27" eb="29">
      <t>ケイカク</t>
    </rPh>
    <rPh sb="32" eb="34">
      <t>コウシン</t>
    </rPh>
    <rPh sb="35" eb="37">
      <t>ジッシ</t>
    </rPh>
    <rPh sb="42" eb="48">
      <t>ユウケイコテイシサン</t>
    </rPh>
    <rPh sb="48" eb="54">
      <t>ゲンカショウキャクヒリツ</t>
    </rPh>
    <rPh sb="55" eb="59">
      <t>ルイジダンタイ</t>
    </rPh>
    <rPh sb="59" eb="61">
      <t>ヘイキン</t>
    </rPh>
    <rPh sb="62" eb="63">
      <t>クラ</t>
    </rPh>
    <rPh sb="64" eb="65">
      <t>ヒク</t>
    </rPh>
    <rPh sb="66" eb="68">
      <t>スイジュン</t>
    </rPh>
    <rPh sb="69" eb="71">
      <t>スイイ</t>
    </rPh>
    <rPh sb="76" eb="78">
      <t>ジョウショウ</t>
    </rPh>
    <rPh sb="78" eb="80">
      <t>ケイコウ</t>
    </rPh>
    <rPh sb="84" eb="86">
      <t>シセツ</t>
    </rPh>
    <rPh sb="87" eb="90">
      <t>ロウキュウカ</t>
    </rPh>
    <rPh sb="91" eb="92">
      <t>スス</t>
    </rPh>
    <rPh sb="99" eb="104">
      <t>カンロケイネンカ</t>
    </rPh>
    <rPh sb="104" eb="105">
      <t>リツ</t>
    </rPh>
    <rPh sb="106" eb="112">
      <t>ルイジダンタイヘイキン</t>
    </rPh>
    <rPh sb="113" eb="114">
      <t>クラ</t>
    </rPh>
    <rPh sb="115" eb="116">
      <t>ヒク</t>
    </rPh>
    <rPh sb="117" eb="119">
      <t>スイジュン</t>
    </rPh>
    <rPh sb="120" eb="122">
      <t>スイイ</t>
    </rPh>
    <rPh sb="127" eb="128">
      <t>ヒ</t>
    </rPh>
    <rPh sb="129" eb="130">
      <t>ツヅ</t>
    </rPh>
    <rPh sb="131" eb="134">
      <t>ケイカクテキ</t>
    </rPh>
    <rPh sb="135" eb="137">
      <t>カンロ</t>
    </rPh>
    <rPh sb="137" eb="139">
      <t>コウシン</t>
    </rPh>
    <rPh sb="140" eb="141">
      <t>オコナ</t>
    </rPh>
    <rPh sb="145" eb="150">
      <t>カンロコウシンリツ</t>
    </rPh>
    <rPh sb="151" eb="154">
      <t>ハイスイカン</t>
    </rPh>
    <rPh sb="154" eb="156">
      <t>コウシン</t>
    </rPh>
    <rPh sb="157" eb="158">
      <t>スス</t>
    </rPh>
    <rPh sb="159" eb="165">
      <t>ルイジダンタイヘイキン</t>
    </rPh>
    <rPh sb="165" eb="166">
      <t>アタイ</t>
    </rPh>
    <rPh sb="167" eb="169">
      <t>ウワマワ</t>
    </rPh>
    <rPh sb="174" eb="176">
      <t>コンゴ</t>
    </rPh>
    <rPh sb="177" eb="179">
      <t>アンゼン</t>
    </rPh>
    <rPh sb="180" eb="181">
      <t>スイ</t>
    </rPh>
    <rPh sb="182" eb="184">
      <t>アンテイ</t>
    </rPh>
    <rPh sb="186" eb="188">
      <t>キョウキュウ</t>
    </rPh>
    <rPh sb="189" eb="190">
      <t>ツヅ</t>
    </rPh>
    <rPh sb="195" eb="196">
      <t>ヒ</t>
    </rPh>
    <rPh sb="197" eb="198">
      <t>ツヅ</t>
    </rPh>
    <rPh sb="199" eb="202">
      <t>ケイカクテキ</t>
    </rPh>
    <rPh sb="203" eb="204">
      <t>ト</t>
    </rPh>
    <rPh sb="205" eb="206">
      <t>ク</t>
    </rPh>
    <phoneticPr fontId="4"/>
  </si>
  <si>
    <t>経営の健全性・効率性は類似団体と比べ良好に保たれている。一方、老朽化の状況では、①②のとおり、類似団体と比べ低い水準ではあるものの年々増加しており老朽化が進んでいる状況にある。施設・管路の更新事業は水需要を考慮したうえダウンサイジングを念頭に置き、引き続き優先度、必要性を考慮しながら米子市水道事業基本計画に基き実施していく。</t>
    <rPh sb="0" eb="2">
      <t>ケイエイ</t>
    </rPh>
    <rPh sb="3" eb="6">
      <t>ケンゼンセイ</t>
    </rPh>
    <rPh sb="7" eb="10">
      <t>コウリツセイ</t>
    </rPh>
    <rPh sb="11" eb="15">
      <t>ルイジダンタイ</t>
    </rPh>
    <rPh sb="16" eb="17">
      <t>クラ</t>
    </rPh>
    <rPh sb="18" eb="20">
      <t>リョウコウ</t>
    </rPh>
    <rPh sb="21" eb="22">
      <t>タモ</t>
    </rPh>
    <rPh sb="28" eb="30">
      <t>イッポウ</t>
    </rPh>
    <rPh sb="31" eb="34">
      <t>ロウキュウカ</t>
    </rPh>
    <rPh sb="35" eb="37">
      <t>ジョウキョウ</t>
    </rPh>
    <rPh sb="47" eb="51">
      <t>ルイジダンタイ</t>
    </rPh>
    <rPh sb="52" eb="53">
      <t>クラ</t>
    </rPh>
    <rPh sb="54" eb="55">
      <t>ヒク</t>
    </rPh>
    <rPh sb="56" eb="58">
      <t>スイジュン</t>
    </rPh>
    <rPh sb="65" eb="67">
      <t>ネンネン</t>
    </rPh>
    <rPh sb="67" eb="69">
      <t>ゾウカ</t>
    </rPh>
    <rPh sb="73" eb="76">
      <t>ロウキュウカ</t>
    </rPh>
    <rPh sb="77" eb="78">
      <t>スス</t>
    </rPh>
    <rPh sb="82" eb="84">
      <t>ジョウキョウ</t>
    </rPh>
    <rPh sb="88" eb="90">
      <t>シセツ</t>
    </rPh>
    <rPh sb="91" eb="93">
      <t>カンロ</t>
    </rPh>
    <rPh sb="94" eb="96">
      <t>コウシン</t>
    </rPh>
    <rPh sb="96" eb="98">
      <t>ジギョウ</t>
    </rPh>
    <rPh sb="99" eb="100">
      <t>スイ</t>
    </rPh>
    <rPh sb="100" eb="102">
      <t>ジュヨウ</t>
    </rPh>
    <rPh sb="103" eb="105">
      <t>コウリョ</t>
    </rPh>
    <rPh sb="118" eb="120">
      <t>ネントウ</t>
    </rPh>
    <rPh sb="121" eb="122">
      <t>オ</t>
    </rPh>
    <rPh sb="124" eb="125">
      <t>ヒ</t>
    </rPh>
    <rPh sb="126" eb="127">
      <t>ツヅ</t>
    </rPh>
    <rPh sb="128" eb="131">
      <t>ユウセンド</t>
    </rPh>
    <rPh sb="132" eb="135">
      <t>ヒツヨウセイ</t>
    </rPh>
    <rPh sb="136" eb="138">
      <t>コウリョ</t>
    </rPh>
    <rPh sb="142" eb="145">
      <t>ヨナゴシ</t>
    </rPh>
    <rPh sb="145" eb="149">
      <t>スイドウジギョウ</t>
    </rPh>
    <rPh sb="149" eb="153">
      <t>キホンケイカク</t>
    </rPh>
    <rPh sb="154" eb="155">
      <t>モトヅ</t>
    </rPh>
    <rPh sb="156" eb="158">
      <t>ジッシ</t>
    </rPh>
    <phoneticPr fontId="4"/>
  </si>
  <si>
    <t>おおむね健全な経営を維持している。
①経常収支比率
100％を超えており、単年度収支は黒字で推移している。
②累積欠損金比率
欠損金が生じていないため0％で推移している。
③流動比率
100％を超えており、短期的な債務に対する支払能力を確保している。
④企業債残高対給水収益比率
類似団体平均を上回っており、将来に向け計画的な借入の抑制により改善を図る。
⑤料金回収率
100％を超えており、給水に必要となる費用は水道料金で回収できている。
⑥給水原価
類似団体平均を下回る水準で推移している。
⑦施設利用率
類似団体平均と同程度で推移している。
⑧有収率
90.5％を超えて推移しており、類似団体平均を上回っている。</t>
    <rPh sb="4" eb="6">
      <t>ケンゼン</t>
    </rPh>
    <rPh sb="7" eb="9">
      <t>ケイエイ</t>
    </rPh>
    <rPh sb="10" eb="12">
      <t>イジ</t>
    </rPh>
    <rPh sb="19" eb="23">
      <t>ケイジョウシュウシ</t>
    </rPh>
    <rPh sb="23" eb="25">
      <t>ヒリツ</t>
    </rPh>
    <rPh sb="31" eb="32">
      <t>コ</t>
    </rPh>
    <rPh sb="37" eb="40">
      <t>タンネンド</t>
    </rPh>
    <rPh sb="40" eb="42">
      <t>シュウシ</t>
    </rPh>
    <rPh sb="43" eb="45">
      <t>クロジ</t>
    </rPh>
    <rPh sb="46" eb="48">
      <t>スイイ</t>
    </rPh>
    <rPh sb="55" eb="57">
      <t>ルイセキ</t>
    </rPh>
    <rPh sb="57" eb="60">
      <t>ケッソンキン</t>
    </rPh>
    <rPh sb="60" eb="62">
      <t>ヒリツ</t>
    </rPh>
    <rPh sb="63" eb="66">
      <t>ケッソンキン</t>
    </rPh>
    <rPh sb="67" eb="68">
      <t>ショウ</t>
    </rPh>
    <rPh sb="78" eb="80">
      <t>スイイ</t>
    </rPh>
    <rPh sb="87" eb="89">
      <t>リュウドウ</t>
    </rPh>
    <rPh sb="89" eb="91">
      <t>ヒリツ</t>
    </rPh>
    <rPh sb="97" eb="98">
      <t>コ</t>
    </rPh>
    <rPh sb="103" eb="106">
      <t>タンキテキ</t>
    </rPh>
    <rPh sb="107" eb="109">
      <t>サイム</t>
    </rPh>
    <rPh sb="110" eb="111">
      <t>タイ</t>
    </rPh>
    <rPh sb="113" eb="115">
      <t>シハラ</t>
    </rPh>
    <rPh sb="115" eb="117">
      <t>ノウリョク</t>
    </rPh>
    <rPh sb="118" eb="120">
      <t>カクホ</t>
    </rPh>
    <rPh sb="127" eb="132">
      <t>キギョウサイザンダカ</t>
    </rPh>
    <rPh sb="132" eb="133">
      <t>タイ</t>
    </rPh>
    <rPh sb="133" eb="139">
      <t>キュウスイシュウエキヒリツ</t>
    </rPh>
    <rPh sb="140" eb="146">
      <t>ルイジダンタイヘイキン</t>
    </rPh>
    <rPh sb="147" eb="149">
      <t>ウワマワ</t>
    </rPh>
    <rPh sb="154" eb="156">
      <t>ショウライ</t>
    </rPh>
    <rPh sb="157" eb="158">
      <t>ム</t>
    </rPh>
    <rPh sb="159" eb="162">
      <t>ケイカクテキ</t>
    </rPh>
    <rPh sb="163" eb="165">
      <t>カリイレ</t>
    </rPh>
    <rPh sb="166" eb="168">
      <t>ヨクセイ</t>
    </rPh>
    <rPh sb="171" eb="173">
      <t>カイゼン</t>
    </rPh>
    <rPh sb="174" eb="175">
      <t>ハカ</t>
    </rPh>
    <rPh sb="179" eb="184">
      <t>リョウキンカイシュウリツ</t>
    </rPh>
    <rPh sb="222" eb="226">
      <t>キュウスイゲンカ</t>
    </rPh>
    <rPh sb="249" eb="254">
      <t>シセツリヨウリツ</t>
    </rPh>
    <rPh sb="255" eb="261">
      <t>ルイジダンタイヘイキン</t>
    </rPh>
    <rPh sb="262" eb="265">
      <t>ドウテイド</t>
    </rPh>
    <rPh sb="266" eb="268">
      <t>スイイ</t>
    </rPh>
    <rPh sb="275" eb="278">
      <t>ユウシュウリツ</t>
    </rPh>
    <rPh sb="285" eb="286">
      <t>コ</t>
    </rPh>
    <rPh sb="288" eb="290">
      <t>スイイ</t>
    </rPh>
    <rPh sb="295" eb="301">
      <t>ルイジダンタイヘイキン</t>
    </rPh>
    <rPh sb="302" eb="30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</si>
</sst>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0.91</c:v>
                </c:pt>
                <c:pt idx="1">
                  <c:v>0.88</c:v>
                </c:pt>
                <c:pt idx="2">
                  <c:v>0.83</c:v>
                </c:pt>
                <c:pt idx="3">
                  <c:v>0.83</c:v>
                </c:pt>
                <c:pt idx="4">
                  <c:v>0.78</c:v>
                </c:pt>
              </c:numCache>
            </c:numRef>
          </c:val>
          <c:extLst>
            <c:ext xmlns:c16="http://schemas.microsoft.com/office/drawing/2014/chart" uri="{C3380CC4-5D6E-409C-BE32-E72D297353CC}">
              <c16:uniqueId val="{00000000-485E-40D1-802C-5311D16CBC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485E-40D1-802C-5311D16CBC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83.2</c:v>
                </c:pt>
                <c:pt idx="1">
                  <c:v>63.37</c:v>
                </c:pt>
                <c:pt idx="2">
                  <c:v>64.180000000000007</c:v>
                </c:pt>
                <c:pt idx="3">
                  <c:v>63.03</c:v>
                </c:pt>
                <c:pt idx="4">
                  <c:v>66.78</c:v>
                </c:pt>
              </c:numCache>
            </c:numRef>
          </c:val>
          <c:extLst>
            <c:ext xmlns:c16="http://schemas.microsoft.com/office/drawing/2014/chart" uri="{C3380CC4-5D6E-409C-BE32-E72D297353CC}">
              <c16:uniqueId val="{00000000-6CD5-46F1-98E2-8F7CEFFE19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6CD5-46F1-98E2-8F7CEFFE19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91.86</c:v>
                </c:pt>
                <c:pt idx="1">
                  <c:v>91.45</c:v>
                </c:pt>
                <c:pt idx="2">
                  <c:v>91.06</c:v>
                </c:pt>
                <c:pt idx="3">
                  <c:v>91.08</c:v>
                </c:pt>
                <c:pt idx="4">
                  <c:v>90.7</c:v>
                </c:pt>
              </c:numCache>
            </c:numRef>
          </c:val>
          <c:extLst>
            <c:ext xmlns:c16="http://schemas.microsoft.com/office/drawing/2014/chart" uri="{C3380CC4-5D6E-409C-BE32-E72D297353CC}">
              <c16:uniqueId val="{00000000-D98D-4558-B6C9-C69E61CD38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D98D-4558-B6C9-C69E61CD38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113.6</c:v>
                </c:pt>
                <c:pt idx="1">
                  <c:v>117.45</c:v>
                </c:pt>
                <c:pt idx="2">
                  <c:v>113.14</c:v>
                </c:pt>
                <c:pt idx="3">
                  <c:v>115.13</c:v>
                </c:pt>
                <c:pt idx="4">
                  <c:v>111.79</c:v>
                </c:pt>
              </c:numCache>
            </c:numRef>
          </c:val>
          <c:extLst>
            <c:ext xmlns:c16="http://schemas.microsoft.com/office/drawing/2014/chart" uri="{C3380CC4-5D6E-409C-BE32-E72D297353CC}">
              <c16:uniqueId val="{00000000-77E0-4B9C-99F2-B87D8CCE87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77E0-4B9C-99F2-B87D8CCE87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44.38</c:v>
                </c:pt>
                <c:pt idx="1">
                  <c:v>45.45</c:v>
                </c:pt>
                <c:pt idx="2">
                  <c:v>46.07</c:v>
                </c:pt>
                <c:pt idx="3">
                  <c:v>46.75</c:v>
                </c:pt>
                <c:pt idx="4">
                  <c:v>48</c:v>
                </c:pt>
              </c:numCache>
            </c:numRef>
          </c:val>
          <c:extLst>
            <c:ext xmlns:c16="http://schemas.microsoft.com/office/drawing/2014/chart" uri="{C3380CC4-5D6E-409C-BE32-E72D297353CC}">
              <c16:uniqueId val="{00000000-23BC-4902-BE3B-90DA8D79CE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23BC-4902-BE3B-90DA8D79CE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13.05</c:v>
                </c:pt>
                <c:pt idx="1">
                  <c:v>13.46</c:v>
                </c:pt>
                <c:pt idx="2">
                  <c:v>13.66</c:v>
                </c:pt>
                <c:pt idx="3">
                  <c:v>14.75</c:v>
                </c:pt>
                <c:pt idx="4">
                  <c:v>16.29</c:v>
                </c:pt>
              </c:numCache>
            </c:numRef>
          </c:val>
          <c:extLst>
            <c:ext xmlns:c16="http://schemas.microsoft.com/office/drawing/2014/chart" uri="{C3380CC4-5D6E-409C-BE32-E72D297353CC}">
              <c16:uniqueId val="{00000000-524C-4551-A382-E914376E36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524C-4551-A382-E914376E36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D4-448F-8D09-D448444125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C7D4-448F-8D09-D448444125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452.45</c:v>
                </c:pt>
                <c:pt idx="1">
                  <c:v>463.41</c:v>
                </c:pt>
                <c:pt idx="2">
                  <c:v>306.14999999999998</c:v>
                </c:pt>
                <c:pt idx="3">
                  <c:v>413.52</c:v>
                </c:pt>
                <c:pt idx="4">
                  <c:v>426.59</c:v>
                </c:pt>
              </c:numCache>
            </c:numRef>
          </c:val>
          <c:extLst>
            <c:ext xmlns:c16="http://schemas.microsoft.com/office/drawing/2014/chart" uri="{C3380CC4-5D6E-409C-BE32-E72D297353CC}">
              <c16:uniqueId val="{00000000-8DB4-46FB-A063-853568AEE4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8DB4-46FB-A063-853568AEE4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447.63</c:v>
                </c:pt>
                <c:pt idx="1">
                  <c:v>446.8</c:v>
                </c:pt>
                <c:pt idx="2">
                  <c:v>459.99</c:v>
                </c:pt>
                <c:pt idx="3">
                  <c:v>465.86</c:v>
                </c:pt>
                <c:pt idx="4">
                  <c:v>466.93</c:v>
                </c:pt>
              </c:numCache>
            </c:numRef>
          </c:val>
          <c:extLst>
            <c:ext xmlns:c16="http://schemas.microsoft.com/office/drawing/2014/chart" uri="{C3380CC4-5D6E-409C-BE32-E72D297353CC}">
              <c16:uniqueId val="{00000000-9781-4FFA-8962-CDB4551A3A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9781-4FFA-8962-CDB4551A3A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109.49</c:v>
                </c:pt>
                <c:pt idx="1">
                  <c:v>113.44</c:v>
                </c:pt>
                <c:pt idx="2">
                  <c:v>108.35</c:v>
                </c:pt>
                <c:pt idx="3">
                  <c:v>110.57</c:v>
                </c:pt>
                <c:pt idx="4">
                  <c:v>106.74</c:v>
                </c:pt>
              </c:numCache>
            </c:numRef>
          </c:val>
          <c:extLst>
            <c:ext xmlns:c16="http://schemas.microsoft.com/office/drawing/2014/chart" uri="{C3380CC4-5D6E-409C-BE32-E72D297353CC}">
              <c16:uniqueId val="{00000000-4583-4E98-B084-05DEBCABEF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4583-4E98-B084-05DEBCABEF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125.69</c:v>
                </c:pt>
                <c:pt idx="1">
                  <c:v>121.1</c:v>
                </c:pt>
                <c:pt idx="2">
                  <c:v>124.56</c:v>
                </c:pt>
                <c:pt idx="3">
                  <c:v>123.33</c:v>
                </c:pt>
                <c:pt idx="4">
                  <c:v>127.76</c:v>
                </c:pt>
              </c:numCache>
            </c:numRef>
          </c:val>
          <c:extLst>
            <c:ext xmlns:c16="http://schemas.microsoft.com/office/drawing/2014/chart" uri="{C3380CC4-5D6E-409C-BE32-E72D297353CC}">
              <c16:uniqueId val="{00000000-B893-4C47-AAE7-8F3B2594E0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B893-4C47-AAE7-8F3B2594E0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3" zoomScaleNormal="73"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鳥取県　米子市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自治体職員</v>
      </c>
      <c r="AE8" s="75"/>
      <c r="AF8" s="75"/>
      <c r="AG8" s="75"/>
      <c r="AH8" s="75"/>
      <c r="AI8" s="75"/>
      <c r="AJ8" s="75"/>
      <c r="AK8" s="2"/>
      <c r="AL8" s="66">
        <f>データ!$R$6</f>
        <v>146139</v>
      </c>
      <c r="AM8" s="66"/>
      <c r="AN8" s="66"/>
      <c r="AO8" s="66"/>
      <c r="AP8" s="66"/>
      <c r="AQ8" s="66"/>
      <c r="AR8" s="66"/>
      <c r="AS8" s="66"/>
      <c r="AT8" s="37">
        <f>データ!$S$6</f>
        <v>132.41999999999999</v>
      </c>
      <c r="AU8" s="38"/>
      <c r="AV8" s="38"/>
      <c r="AW8" s="38"/>
      <c r="AX8" s="38"/>
      <c r="AY8" s="38"/>
      <c r="AZ8" s="38"/>
      <c r="BA8" s="38"/>
      <c r="BB8" s="55">
        <f>データ!$T$6</f>
        <v>1103.5999999999999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63.74</v>
      </c>
      <c r="J10" s="38"/>
      <c r="K10" s="38"/>
      <c r="L10" s="38"/>
      <c r="M10" s="38"/>
      <c r="N10" s="38"/>
      <c r="O10" s="65"/>
      <c r="P10" s="55">
        <f>データ!$P$6</f>
        <v>99.37</v>
      </c>
      <c r="Q10" s="55"/>
      <c r="R10" s="55"/>
      <c r="S10" s="55"/>
      <c r="T10" s="55"/>
      <c r="U10" s="55"/>
      <c r="V10" s="55"/>
      <c r="W10" s="66">
        <f>データ!$Q$6</f>
        <v>2235</v>
      </c>
      <c r="X10" s="66"/>
      <c r="Y10" s="66"/>
      <c r="Z10" s="66"/>
      <c r="AA10" s="66"/>
      <c r="AB10" s="66"/>
      <c r="AC10" s="66"/>
      <c r="AD10" s="2"/>
      <c r="AE10" s="2"/>
      <c r="AF10" s="2"/>
      <c r="AG10" s="2"/>
      <c r="AH10" s="2"/>
      <c r="AI10" s="2"/>
      <c r="AJ10" s="2"/>
      <c r="AK10" s="2"/>
      <c r="AL10" s="66">
        <f>データ!$U$6</f>
        <v>180597</v>
      </c>
      <c r="AM10" s="66"/>
      <c r="AN10" s="66"/>
      <c r="AO10" s="66"/>
      <c r="AP10" s="66"/>
      <c r="AQ10" s="66"/>
      <c r="AR10" s="66"/>
      <c r="AS10" s="66"/>
      <c r="AT10" s="37">
        <f>データ!$V$6</f>
        <v>165.73</v>
      </c>
      <c r="AU10" s="38"/>
      <c r="AV10" s="38"/>
      <c r="AW10" s="38"/>
      <c r="AX10" s="38"/>
      <c r="AY10" s="38"/>
      <c r="AZ10" s="38"/>
      <c r="BA10" s="38"/>
      <c r="BB10" s="55">
        <f>データ!$W$6</f>
        <v>1089.71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4tXuPDzMTsFB411LpT5bM91a86bgGRwiYQ6CWOdorKu5xuggj9tbiewpw1bIyulst8oDrosh/kBvR2hduT2R3w==" saltValue="B/Q4E0rzTC9SveriGQWm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312029</v>
      </c>
      <c r="D6" s="20">
        <f t="shared" si="3"/>
        <v>46</v>
      </c>
      <c r="E6" s="20">
        <f t="shared" si="3"/>
        <v>1</v>
      </c>
      <c r="F6" s="20">
        <f t="shared" si="3"/>
        <v>0</v>
      </c>
      <c r="G6" s="20">
        <f t="shared" si="3"/>
        <v>1</v>
      </c>
      <c r="H6" s="20" t="str">
        <f t="shared" si="3"/>
        <v>鳥取県　米子市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63.74</v>
      </c>
      <c r="P6" s="21">
        <f t="shared" si="3"/>
        <v>99.37</v>
      </c>
      <c r="Q6" s="21">
        <f t="shared" si="3"/>
        <v>2235</v>
      </c>
      <c r="R6" s="21">
        <f t="shared" si="3"/>
        <v>146139</v>
      </c>
      <c r="S6" s="21">
        <f t="shared" si="3"/>
        <v>132.41999999999999</v>
      </c>
      <c r="T6" s="21">
        <f t="shared" si="3"/>
        <v>1103.5999999999999</v>
      </c>
      <c r="U6" s="21">
        <f t="shared" si="3"/>
        <v>180597</v>
      </c>
      <c r="V6" s="21">
        <f t="shared" si="3"/>
        <v>165.73</v>
      </c>
      <c r="W6" s="21">
        <f t="shared" si="3"/>
        <v>1089.71</v>
      </c>
      <c r="X6" s="22">
        <f>IF(X7="",NA(),X7)</f>
        <v>113.6</v>
      </c>
      <c r="Y6" s="22">
        <f t="shared" ref="Y6:AG6" si="4">IF(Y7="",NA(),Y7)</f>
        <v>117.45</v>
      </c>
      <c r="Z6" s="22">
        <f t="shared" si="4"/>
        <v>113.14</v>
      </c>
      <c r="AA6" s="22">
        <f t="shared" si="4"/>
        <v>115.13</v>
      </c>
      <c r="AB6" s="22">
        <f t="shared" si="4"/>
        <v>111.79</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452.45</v>
      </c>
      <c r="AU6" s="22">
        <f t="shared" ref="AU6:BC6" si="6">IF(AU7="",NA(),AU7)</f>
        <v>463.41</v>
      </c>
      <c r="AV6" s="22">
        <f t="shared" si="6"/>
        <v>306.14999999999998</v>
      </c>
      <c r="AW6" s="22">
        <f t="shared" si="6"/>
        <v>413.52</v>
      </c>
      <c r="AX6" s="22">
        <f t="shared" si="6"/>
        <v>426.59</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447.63</v>
      </c>
      <c r="BF6" s="22">
        <f t="shared" ref="BF6:BN6" si="7">IF(BF7="",NA(),BF7)</f>
        <v>446.8</v>
      </c>
      <c r="BG6" s="22">
        <f t="shared" si="7"/>
        <v>459.99</v>
      </c>
      <c r="BH6" s="22">
        <f t="shared" si="7"/>
        <v>465.86</v>
      </c>
      <c r="BI6" s="22">
        <f t="shared" si="7"/>
        <v>466.93</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109.49</v>
      </c>
      <c r="BQ6" s="22">
        <f t="shared" ref="BQ6:BY6" si="8">IF(BQ7="",NA(),BQ7)</f>
        <v>113.44</v>
      </c>
      <c r="BR6" s="22">
        <f t="shared" si="8"/>
        <v>108.35</v>
      </c>
      <c r="BS6" s="22">
        <f t="shared" si="8"/>
        <v>110.57</v>
      </c>
      <c r="BT6" s="22">
        <f t="shared" si="8"/>
        <v>106.74</v>
      </c>
      <c r="BU6" s="22">
        <f t="shared" si="8"/>
        <v>104.84</v>
      </c>
      <c r="BV6" s="22">
        <f t="shared" si="8"/>
        <v>106.11</v>
      </c>
      <c r="BW6" s="22">
        <f t="shared" si="8"/>
        <v>103.75</v>
      </c>
      <c r="BX6" s="22">
        <f t="shared" si="8"/>
        <v>105.3</v>
      </c>
      <c r="BY6" s="22">
        <f t="shared" si="8"/>
        <v>99.41</v>
      </c>
      <c r="BZ6" s="21" t="str">
        <f>IF(BZ7="","",IF(BZ7="-","【-】","【"&amp;SUBSTITUTE(TEXT(BZ7,"#,##0.00"),"-","△")&amp;"】"))</f>
        <v>【97.47】</v>
      </c>
      <c r="CA6" s="22">
        <f>IF(CA7="",NA(),CA7)</f>
        <v>125.69</v>
      </c>
      <c r="CB6" s="22">
        <f t="shared" ref="CB6:CJ6" si="9">IF(CB7="",NA(),CB7)</f>
        <v>121.1</v>
      </c>
      <c r="CC6" s="22">
        <f t="shared" si="9"/>
        <v>124.56</v>
      </c>
      <c r="CD6" s="22">
        <f t="shared" si="9"/>
        <v>123.33</v>
      </c>
      <c r="CE6" s="22">
        <f t="shared" si="9"/>
        <v>127.76</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83.2</v>
      </c>
      <c r="CM6" s="22">
        <f t="shared" ref="CM6:CU6" si="10">IF(CM7="",NA(),CM7)</f>
        <v>63.37</v>
      </c>
      <c r="CN6" s="22">
        <f t="shared" si="10"/>
        <v>64.180000000000007</v>
      </c>
      <c r="CO6" s="22">
        <f t="shared" si="10"/>
        <v>63.03</v>
      </c>
      <c r="CP6" s="22">
        <f t="shared" si="10"/>
        <v>66.78</v>
      </c>
      <c r="CQ6" s="22">
        <f t="shared" si="10"/>
        <v>62.32</v>
      </c>
      <c r="CR6" s="22">
        <f t="shared" si="10"/>
        <v>61.71</v>
      </c>
      <c r="CS6" s="22">
        <f t="shared" si="10"/>
        <v>63.12</v>
      </c>
      <c r="CT6" s="22">
        <f t="shared" si="10"/>
        <v>62.57</v>
      </c>
      <c r="CU6" s="22">
        <f t="shared" si="10"/>
        <v>61.56</v>
      </c>
      <c r="CV6" s="21" t="str">
        <f>IF(CV7="","",IF(CV7="-","【-】","【"&amp;SUBSTITUTE(TEXT(CV7,"#,##0.00"),"-","△")&amp;"】"))</f>
        <v>【59.97】</v>
      </c>
      <c r="CW6" s="22">
        <f>IF(CW7="",NA(),CW7)</f>
        <v>91.86</v>
      </c>
      <c r="CX6" s="22">
        <f t="shared" ref="CX6:DF6" si="11">IF(CX7="",NA(),CX7)</f>
        <v>91.45</v>
      </c>
      <c r="CY6" s="22">
        <f t="shared" si="11"/>
        <v>91.06</v>
      </c>
      <c r="CZ6" s="22">
        <f t="shared" si="11"/>
        <v>91.08</v>
      </c>
      <c r="DA6" s="22">
        <f t="shared" si="11"/>
        <v>90.7</v>
      </c>
      <c r="DB6" s="22">
        <f t="shared" si="11"/>
        <v>90.19</v>
      </c>
      <c r="DC6" s="22">
        <f t="shared" si="11"/>
        <v>90.03</v>
      </c>
      <c r="DD6" s="22">
        <f t="shared" si="11"/>
        <v>90.09</v>
      </c>
      <c r="DE6" s="22">
        <f t="shared" si="11"/>
        <v>90.21</v>
      </c>
      <c r="DF6" s="22">
        <f t="shared" si="11"/>
        <v>90.11</v>
      </c>
      <c r="DG6" s="21" t="str">
        <f>IF(DG7="","",IF(DG7="-","【-】","【"&amp;SUBSTITUTE(TEXT(DG7,"#,##0.00"),"-","△")&amp;"】"))</f>
        <v>【89.76】</v>
      </c>
      <c r="DH6" s="22">
        <f>IF(DH7="",NA(),DH7)</f>
        <v>44.38</v>
      </c>
      <c r="DI6" s="22">
        <f t="shared" ref="DI6:DQ6" si="12">IF(DI7="",NA(),DI7)</f>
        <v>45.45</v>
      </c>
      <c r="DJ6" s="22">
        <f t="shared" si="12"/>
        <v>46.07</v>
      </c>
      <c r="DK6" s="22">
        <f t="shared" si="12"/>
        <v>46.75</v>
      </c>
      <c r="DL6" s="22">
        <f t="shared" si="12"/>
        <v>48</v>
      </c>
      <c r="DM6" s="22">
        <f t="shared" si="12"/>
        <v>48.86</v>
      </c>
      <c r="DN6" s="22">
        <f t="shared" si="12"/>
        <v>49.6</v>
      </c>
      <c r="DO6" s="22">
        <f t="shared" si="12"/>
        <v>50.31</v>
      </c>
      <c r="DP6" s="22">
        <f t="shared" si="12"/>
        <v>50.74</v>
      </c>
      <c r="DQ6" s="22">
        <f t="shared" si="12"/>
        <v>51.49</v>
      </c>
      <c r="DR6" s="21" t="str">
        <f>IF(DR7="","",IF(DR7="-","【-】","【"&amp;SUBSTITUTE(TEXT(DR7,"#,##0.00"),"-","△")&amp;"】"))</f>
        <v>【51.51】</v>
      </c>
      <c r="DS6" s="22">
        <f>IF(DS7="",NA(),DS7)</f>
        <v>13.05</v>
      </c>
      <c r="DT6" s="22">
        <f t="shared" ref="DT6:EB6" si="13">IF(DT7="",NA(),DT7)</f>
        <v>13.46</v>
      </c>
      <c r="DU6" s="22">
        <f t="shared" si="13"/>
        <v>13.66</v>
      </c>
      <c r="DV6" s="22">
        <f t="shared" si="13"/>
        <v>14.75</v>
      </c>
      <c r="DW6" s="22">
        <f t="shared" si="13"/>
        <v>16.29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0.91</v>
      </c>
      <c r="EE6" s="22">
        <f t="shared" ref="EE6:EM6" si="14">IF(EE7="",NA(),EE7)</f>
        <v>0.88</v>
      </c>
      <c r="EF6" s="22">
        <f t="shared" si="14"/>
        <v>0.83</v>
      </c>
      <c r="EG6" s="22">
        <f t="shared" si="14"/>
        <v>0.83</v>
      </c>
      <c r="EH6" s="22">
        <f t="shared" si="14"/>
        <v>0.78</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312029</v>
      </c>
      <c r="D7" s="24">
        <v>46</v>
      </c>
      <c r="E7" s="24">
        <v>1</v>
      </c>
      <c r="F7" s="24">
        <v>0</v>
      </c>
      <c r="G7" s="24">
        <v>1</v>
      </c>
      <c r="H7" s="24" t="s">
        <v>93</v>
      </c>
      <c r="I7" s="24" t="s">
        <v>94</v>
      </c>
      <c r="J7" s="24" t="s">
        <v>95</v>
      </c>
      <c r="K7" s="24" t="s">
        <v>96</v>
      </c>
      <c r="L7" s="24" t="s">
        <v>97</v>
      </c>
      <c r="M7" s="24" t="s">
        <v>98</v>
      </c>
      <c r="N7" s="25" t="s">
        <v>99</v>
      </c>
      <c r="O7" s="25">
        <v>63.74</v>
      </c>
      <c r="P7" s="25">
        <v>99.37</v>
      </c>
      <c r="Q7" s="25">
        <v>2235</v>
      </c>
      <c r="R7" s="25">
        <v>146139</v>
      </c>
      <c r="S7" s="25">
        <v>132.41999999999999</v>
      </c>
      <c r="T7" s="25">
        <v>1103.5999999999999</v>
      </c>
      <c r="U7" s="25">
        <v>180597</v>
      </c>
      <c r="V7" s="25">
        <v>165.73</v>
      </c>
      <c r="W7" s="25">
        <v>1089.71</v>
      </c>
      <c r="X7" s="25">
        <v>113.6</v>
      </c>
      <c r="Y7" s="25">
        <v>117.45</v>
      </c>
      <c r="Z7" s="25">
        <v>113.14</v>
      </c>
      <c r="AA7" s="25">
        <v>115.13</v>
      </c>
      <c r="AB7" s="25">
        <v>111.79</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452.45</v>
      </c>
      <c r="AU7" s="25">
        <v>463.41</v>
      </c>
      <c r="AV7" s="25">
        <v>306.14999999999998</v>
      </c>
      <c r="AW7" s="25">
        <v>413.52</v>
      </c>
      <c r="AX7" s="25">
        <v>426.59</v>
      </c>
      <c r="AY7" s="25">
        <v>318.89</v>
      </c>
      <c r="AZ7" s="25">
        <v>309.10000000000002</v>
      </c>
      <c r="BA7" s="25">
        <v>306.08</v>
      </c>
      <c r="BB7" s="25">
        <v>306.14999999999998</v>
      </c>
      <c r="BC7" s="25">
        <v>297.54000000000002</v>
      </c>
      <c r="BD7" s="25">
        <v>252.29</v>
      </c>
      <c r="BE7" s="25">
        <v>447.63</v>
      </c>
      <c r="BF7" s="25">
        <v>446.8</v>
      </c>
      <c r="BG7" s="25">
        <v>459.99</v>
      </c>
      <c r="BH7" s="25">
        <v>465.86</v>
      </c>
      <c r="BI7" s="25">
        <v>466.93</v>
      </c>
      <c r="BJ7" s="25">
        <v>290.07</v>
      </c>
      <c r="BK7" s="25">
        <v>290.42</v>
      </c>
      <c r="BL7" s="25">
        <v>294.66000000000003</v>
      </c>
      <c r="BM7" s="25">
        <v>285.27</v>
      </c>
      <c r="BN7" s="25">
        <v>294.73</v>
      </c>
      <c r="BO7" s="25">
        <v>268.07</v>
      </c>
      <c r="BP7" s="25">
        <v>109.49</v>
      </c>
      <c r="BQ7" s="25">
        <v>113.44</v>
      </c>
      <c r="BR7" s="25">
        <v>108.35</v>
      </c>
      <c r="BS7" s="25">
        <v>110.57</v>
      </c>
      <c r="BT7" s="25">
        <v>106.74</v>
      </c>
      <c r="BU7" s="25">
        <v>104.84</v>
      </c>
      <c r="BV7" s="25">
        <v>106.11</v>
      </c>
      <c r="BW7" s="25">
        <v>103.75</v>
      </c>
      <c r="BX7" s="25">
        <v>105.3</v>
      </c>
      <c r="BY7" s="25">
        <v>99.41</v>
      </c>
      <c r="BZ7" s="25">
        <v>97.47</v>
      </c>
      <c r="CA7" s="25">
        <v>125.69</v>
      </c>
      <c r="CB7" s="25">
        <v>121.1</v>
      </c>
      <c r="CC7" s="25">
        <v>124.56</v>
      </c>
      <c r="CD7" s="25">
        <v>123.33</v>
      </c>
      <c r="CE7" s="25">
        <v>127.76</v>
      </c>
      <c r="CF7" s="25">
        <v>161.82</v>
      </c>
      <c r="CG7" s="25">
        <v>161.03</v>
      </c>
      <c r="CH7" s="25">
        <v>159.93</v>
      </c>
      <c r="CI7" s="25">
        <v>162.77000000000001</v>
      </c>
      <c r="CJ7" s="25">
        <v>170.87</v>
      </c>
      <c r="CK7" s="25">
        <v>174.75</v>
      </c>
      <c r="CL7" s="25">
        <v>83.2</v>
      </c>
      <c r="CM7" s="25">
        <v>63.37</v>
      </c>
      <c r="CN7" s="25">
        <v>64.180000000000007</v>
      </c>
      <c r="CO7" s="25">
        <v>63.03</v>
      </c>
      <c r="CP7" s="25">
        <v>66.78</v>
      </c>
      <c r="CQ7" s="25">
        <v>62.32</v>
      </c>
      <c r="CR7" s="25">
        <v>61.71</v>
      </c>
      <c r="CS7" s="25">
        <v>63.12</v>
      </c>
      <c r="CT7" s="25">
        <v>62.57</v>
      </c>
      <c r="CU7" s="25">
        <v>61.56</v>
      </c>
      <c r="CV7" s="25">
        <v>59.97</v>
      </c>
      <c r="CW7" s="25">
        <v>91.86</v>
      </c>
      <c r="CX7" s="25">
        <v>91.45</v>
      </c>
      <c r="CY7" s="25">
        <v>91.06</v>
      </c>
      <c r="CZ7" s="25">
        <v>91.08</v>
      </c>
      <c r="DA7" s="25">
        <v>90.7</v>
      </c>
      <c r="DB7" s="25">
        <v>90.19</v>
      </c>
      <c r="DC7" s="25">
        <v>90.03</v>
      </c>
      <c r="DD7" s="25">
        <v>90.09</v>
      </c>
      <c r="DE7" s="25">
        <v>90.21</v>
      </c>
      <c r="DF7" s="25">
        <v>90.11</v>
      </c>
      <c r="DG7" s="25">
        <v>89.76</v>
      </c>
      <c r="DH7" s="25">
        <v>44.38</v>
      </c>
      <c r="DI7" s="25">
        <v>45.45</v>
      </c>
      <c r="DJ7" s="25">
        <v>46.07</v>
      </c>
      <c r="DK7" s="25">
        <v>46.75</v>
      </c>
      <c r="DL7" s="25">
        <v>48</v>
      </c>
      <c r="DM7" s="25">
        <v>48.86</v>
      </c>
      <c r="DN7" s="25">
        <v>49.6</v>
      </c>
      <c r="DO7" s="25">
        <v>50.31</v>
      </c>
      <c r="DP7" s="25">
        <v>50.74</v>
      </c>
      <c r="DQ7" s="25">
        <v>51.49</v>
      </c>
      <c r="DR7" s="25">
        <v>51.51</v>
      </c>
      <c r="DS7" s="25">
        <v>13.05</v>
      </c>
      <c r="DT7" s="25">
        <v>13.46</v>
      </c>
      <c r="DU7" s="25">
        <v>13.66</v>
      </c>
      <c r="DV7" s="25">
        <v>14.75</v>
      </c>
      <c r="DW7" s="25">
        <v>16.29</v>
      </c>
      <c r="DX7" s="25">
        <v>18.510000000000002</v>
      </c>
      <c r="DY7" s="25">
        <v>20.49</v>
      </c>
      <c r="DZ7" s="25">
        <v>21.34</v>
      </c>
      <c r="EA7" s="25">
        <v>23.27</v>
      </c>
      <c r="EB7" s="25">
        <v>25.18</v>
      </c>
      <c r="EC7" s="25">
        <v>23.75</v>
      </c>
      <c r="ED7" s="25">
        <v>0.91</v>
      </c>
      <c r="EE7" s="25">
        <v>0.88</v>
      </c>
      <c r="EF7" s="25">
        <v>0.83</v>
      </c>
      <c r="EG7" s="25">
        <v>0.83</v>
      </c>
      <c r="EH7" s="25">
        <v>0.78</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2024-01-29T02:48:15Z</cp:lastPrinted>
  <dcterms:created xsi:type="dcterms:W3CDTF">2023-12-05T00:58:32Z</dcterms:created>
  <dcterms:modified xsi:type="dcterms:W3CDTF">2024-02-07T05:06:29Z</dcterms:modified>
  <cp:category/>
</cp:coreProperties>
</file>