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2HZVV3CGDUpRPfMyXsabiC5fitkbypd9OYE+f3Td1IkJbCxgdHgYtyE9QiGIr0kNUPdVgEpzJlmgYi18IiYN+w==" workbookSaltValue="5NwyFJJTO11lpBhHCkMD7A==" workbookSpinCount="100000" lockStructure="1"/>
  <bookViews>
    <workbookView xWindow="-108" yWindow="-108" windowWidth="23256" windowHeight="1245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E85" i="4"/>
  <c r="BB10" i="4"/>
  <c r="AT10" i="4"/>
  <c r="P10" i="4"/>
  <c r="B10" i="4"/>
  <c r="BB8" i="4"/>
  <c r="AL8" i="4"/>
  <c r="AD8" i="4"/>
  <c r="W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<sst xmlns="http://schemas.openxmlformats.org/spreadsheetml/2006/main" count="228" uniqueCount="114">
  <si>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</si>
  <si>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</si>
  <si>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</si>
  <si>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</si>
  <si>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</si>
  <si>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</si>
  <si>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</si>
  <si>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</si>
  <si>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</si>
  <si>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</si>
  <si>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</si>
  <si>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</si>
  <si>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</si>
  <si>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</si>
  <si>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</si>
  <si>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</si>
  <si>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</si>
  <si>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</si>
  <si>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</si>
  <si>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</si>
  <si>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</si>
  <si>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</si>
  <si>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</si>
  <si>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</si>
  <si>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</si>
  <si>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</si>
  <si>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</si>
  <si>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</si>
  <si>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</si>
  <si>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</si>
  <si>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</si>
  <si>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</si>
  <si>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</si>
  <si>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</si>
  <si>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</si>
  <si>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</si>
  <si>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</si>
  <si>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</si>
  <si>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</si>
  <si>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</si>
  <si>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</si>
  <si>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</si>
  <si>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</si>
  <si>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</si>
  <si>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</si>
  <si>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</si>
  <si>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</si>
  <si>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</si>
  <si>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</si>
  <si>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</si>
  <si>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</si>
  <si>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</si>
  <si>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</si>
  <si>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</si>
  <si>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</si>
  <si>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</si>
  <si>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</si>
  <si>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</si>
  <si>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</si>
  <si>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</si>
  <si>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</si>
  <si>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</si>
  <si>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</si>
  <si>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</si>
  <si>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</si>
  <si>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</si>
  <si>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</si>
  <si>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</si>
  <si>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</si>
  <si>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</si>
  <si>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</si>
  <si>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</si>
  <si>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</si>
  <si>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</si>
  <si>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</si>
  <si>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</si>
  <si>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</si>
  <si>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</si>
  <si>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</si>
  <si>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</si>
  <si>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</si>
  <si>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</si>
  <si>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</si>
  <si>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</si>
  <si>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</si>
  <si>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</si>
  <si>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</si>
  <si>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</si>
  <si>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</si>
  <si>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</si>
  <si>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</si>
  <si>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</si>
  <si>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</si>
  <si>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</si>
  <si>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</si>
  <si>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</si>
  <si>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</si>
  <si>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</si>
  <si>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</si>
  <si>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</si>
  <si>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</si>
  <si>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</si>
  <si>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</si>
  <si>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</si>
  <si>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</si>
  <si>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</si>
  <si>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</si>
  <si>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</si>
  <si>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</si>
  <si>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</si>
  <si>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</si>
  <si>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水道料金は全国平均とほぼ同水準であり、経常収支比率は100％以上で、経営に必要な経費を水道料金等でほぼ賄うことができている状況にあるといえる。しかし、人口減少、節水型機器の普及等により給水収益は今後も減少傾向にあると予測されるので、令和元年度に策定した「岩美町水道事業経営戦略」により、徹底した効率化、経営基盤強化と財政マネジメントの向上を図っていく必要がある。なお、今後とも料金の収納強化を図り、確実に料金収入を確保していく必要がある。
　災害時に備えた管路及び構造物の耐震化等、今後も老朽化した施設の更新は必要となっていくが、これ以上企業債残高が過大となると将来世代への負担も増大となる。国庫補助金の充実を国に要望するとともに、あらゆる財源を活用し、企業債の借入れを抑制し中長期的に経営改善を図りたい。　　　　　　　　　　　　　　　　　　　　</t>
    <phoneticPr fontId="4"/>
  </si>
  <si>
    <t>　①有形固定資産減価償却率は、前年度より2.01pt増加しているが②管路経年化率とともに、平均値を下回っており、他団体と比較して施設や管路の老朽化は進んでいない。③管路更新率においては、前年度を上回っており、管路の更新ペースは類似団体を上回っている。
　また本町では中長期的な事業計画を策定した「岩美町水道事業経営戦略」に基づき、老朽化の著しい水道施設から国庫補助等を活用した管路等施設の耐震化、基幹水道構造物の耐震化を順次進めているところである。この耐震化推進事業により更なる有収率の向上、管路更新率の向上を目指したい。</t>
    <rPh sb="97" eb="98">
      <t>ウエ</t>
    </rPh>
    <rPh sb="118" eb="119">
      <t>ウエ</t>
    </rPh>
    <phoneticPr fontId="4"/>
  </si>
  <si>
    <t>　本町の水道料金は全国平均とほぼ同水準であるが、①経常収支比率は前年度比1.10pt増加し、健全経営の水準とされる100％以上となっている。②累積欠損金比率においては、累積欠損金は発生していないことから健全な経営状況にあるといえる。③流動比率においては、100％以上であり１年以内の償還財源の確保はできている。流動資産、流動負債とも前年より増加し、5.92pt増加したが、全国及び類似団体平均値を下回っている。④企業債残高対給水収益比率においては、平均値及び類似団体平均値と比較すると、企業債残高は過大であり、将来世代への負担が重くなっている。建設改良事業財源については、企業債以外の国庫補助等の財源の更なる活用を実施する必要がある。
　⑤料金回収率は、前年度と比べて0.18pt増加。類似団体平均値を上回っているものの、100%を下回っている。また、⑥給水原価においては、総費用の減少、有収水量の減少により0.38円減少。全国平均値を上回っているが、類似団体平均値は下回っている。
　⑦施設利用率は類似団体平均値より高い。⑧有収率においては、類似団体平均値を下回っている。</t>
    <rPh sb="32" eb="36">
      <t>ゼンネンドヒ</t>
    </rPh>
    <rPh sb="42" eb="44">
      <t>ゾウカ</t>
    </rPh>
    <rPh sb="46" eb="50">
      <t>ケンゼンケイエイ</t>
    </rPh>
    <rPh sb="51" eb="53">
      <t>スイジュン</t>
    </rPh>
    <rPh sb="155" eb="157">
      <t>リュウドウ</t>
    </rPh>
    <rPh sb="160" eb="162">
      <t>リュウドウ</t>
    </rPh>
    <rPh sb="166" eb="168">
      <t>ゼンネン</t>
    </rPh>
    <rPh sb="170" eb="172">
      <t>ゾウカ</t>
    </rPh>
    <rPh sb="418" eb="420">
      <t>ウワマワ</t>
    </rPh>
    <rPh sb="434" eb="436">
      <t>シタマワ</t>
    </rPh>
    <rPh sb="480" eb="48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</si>
</sst>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0.37</c:v>
                </c:pt>
                <c:pt idx="1">
                  <c:v>0.11</c:v>
                </c:pt>
                <c:pt idx="2" formatCode="#,##0.00;&quot;△&quot;#,##0.00">
                  <c:v>0</c:v>
                </c:pt>
                <c:pt idx="3">
                  <c:v>0.34</c:v>
                </c:pt>
                <c:pt idx="4">
                  <c:v>0.5</c:v>
                </c:pt>
              </c:numCache>
            </c:numRef>
          </c:val>
          <c:extLst>
            <c:ext xmlns:c16="http://schemas.microsoft.com/office/drawing/2014/chart" uri="{C3380CC4-5D6E-409C-BE32-E72D297353CC}">
              <c16:uniqueId val="{00000000-B41C-4352-9406-066C4DE11A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B41C-4352-9406-066C4DE11A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66.81</c:v>
                </c:pt>
                <c:pt idx="1">
                  <c:v>64.180000000000007</c:v>
                </c:pt>
                <c:pt idx="2">
                  <c:v>63.23</c:v>
                </c:pt>
                <c:pt idx="3">
                  <c:v>64.56</c:v>
                </c:pt>
                <c:pt idx="4">
                  <c:v>66.88</c:v>
                </c:pt>
              </c:numCache>
            </c:numRef>
          </c:val>
          <c:extLst>
            <c:ext xmlns:c16="http://schemas.microsoft.com/office/drawing/2014/chart" uri="{C3380CC4-5D6E-409C-BE32-E72D297353CC}">
              <c16:uniqueId val="{00000000-E9A1-4D11-8862-03F18A3E87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9A1-4D11-8862-03F18A3E87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83.71</c:v>
                </c:pt>
                <c:pt idx="1">
                  <c:v>84.59</c:v>
                </c:pt>
                <c:pt idx="2">
                  <c:v>83.77</c:v>
                </c:pt>
                <c:pt idx="3">
                  <c:v>80.11</c:v>
                </c:pt>
                <c:pt idx="4">
                  <c:v>76.5</c:v>
                </c:pt>
              </c:numCache>
            </c:numRef>
          </c:val>
          <c:extLst>
            <c:ext xmlns:c16="http://schemas.microsoft.com/office/drawing/2014/chart" uri="{C3380CC4-5D6E-409C-BE32-E72D297353CC}">
              <c16:uniqueId val="{00000000-A90A-4411-8D1A-FAE14736BB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A90A-4411-8D1A-FAE14736BB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102.13</c:v>
                </c:pt>
                <c:pt idx="1">
                  <c:v>100.29</c:v>
                </c:pt>
                <c:pt idx="2">
                  <c:v>106.43</c:v>
                </c:pt>
                <c:pt idx="3">
                  <c:v>100.05</c:v>
                </c:pt>
                <c:pt idx="4">
                  <c:v>101.15</c:v>
                </c:pt>
              </c:numCache>
            </c:numRef>
          </c:val>
          <c:extLst>
            <c:ext xmlns:c16="http://schemas.microsoft.com/office/drawing/2014/chart" uri="{C3380CC4-5D6E-409C-BE32-E72D297353CC}">
              <c16:uniqueId val="{00000000-AB60-4CEC-817C-6C22EDBA49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AB60-4CEC-817C-6C22EDBA49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39.14</c:v>
                </c:pt>
                <c:pt idx="1">
                  <c:v>41.13</c:v>
                </c:pt>
                <c:pt idx="2">
                  <c:v>42.6</c:v>
                </c:pt>
                <c:pt idx="3">
                  <c:v>44.44</c:v>
                </c:pt>
                <c:pt idx="4">
                  <c:v>46.45</c:v>
                </c:pt>
              </c:numCache>
            </c:numRef>
          </c:val>
          <c:extLst>
            <c:ext xmlns:c16="http://schemas.microsoft.com/office/drawing/2014/chart" uri="{C3380CC4-5D6E-409C-BE32-E72D297353CC}">
              <c16:uniqueId val="{00000000-6DD7-4525-B621-8A454AC7C8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6DD7-4525-B621-8A454AC7C8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0.52</c:v>
                </c:pt>
                <c:pt idx="1">
                  <c:v>0.37</c:v>
                </c:pt>
                <c:pt idx="2">
                  <c:v>0.37</c:v>
                </c:pt>
                <c:pt idx="3">
                  <c:v>0.37</c:v>
                </c:pt>
                <c:pt idx="4" formatCode="#,##0.00;&quot;△&quot;#,##0.00">
                  <c:v>0</c:v>
                </c:pt>
              </c:numCache>
            </c:numRef>
          </c:val>
          <c:extLst>
            <c:ext xmlns:c16="http://schemas.microsoft.com/office/drawing/2014/chart" uri="{C3380CC4-5D6E-409C-BE32-E72D297353CC}">
              <c16:uniqueId val="{00000000-100C-4AC3-888F-68713062BF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100C-4AC3-888F-68713062BF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3-45EA-B43D-255758E552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2CF3-45EA-B43D-255758E552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237.16</c:v>
                </c:pt>
                <c:pt idx="1">
                  <c:v>220.44</c:v>
                </c:pt>
                <c:pt idx="2">
                  <c:v>208.19</c:v>
                </c:pt>
                <c:pt idx="3">
                  <c:v>220.73</c:v>
                </c:pt>
                <c:pt idx="4">
                  <c:v>226.65</c:v>
                </c:pt>
              </c:numCache>
            </c:numRef>
          </c:val>
          <c:extLst>
            <c:ext xmlns:c16="http://schemas.microsoft.com/office/drawing/2014/chart" uri="{C3380CC4-5D6E-409C-BE32-E72D297353CC}">
              <c16:uniqueId val="{00000000-BCB0-4523-A232-ACB1E1526B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BCB0-4523-A232-ACB1E1526B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904.43</c:v>
                </c:pt>
                <c:pt idx="1">
                  <c:v>891.43</c:v>
                </c:pt>
                <c:pt idx="2">
                  <c:v>862.33</c:v>
                </c:pt>
                <c:pt idx="3">
                  <c:v>860.35</c:v>
                </c:pt>
                <c:pt idx="4">
                  <c:v>871.05</c:v>
                </c:pt>
              </c:numCache>
            </c:numRef>
          </c:val>
          <c:extLst>
            <c:ext xmlns:c16="http://schemas.microsoft.com/office/drawing/2014/chart" uri="{C3380CC4-5D6E-409C-BE32-E72D297353CC}">
              <c16:uniqueId val="{00000000-A9E8-4FC8-8AD5-F1B6DB98D5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A9E8-4FC8-8AD5-F1B6DB98D5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97.44</c:v>
                </c:pt>
                <c:pt idx="1">
                  <c:v>94.58</c:v>
                </c:pt>
                <c:pt idx="2">
                  <c:v>101.81</c:v>
                </c:pt>
                <c:pt idx="3">
                  <c:v>95.52</c:v>
                </c:pt>
                <c:pt idx="4">
                  <c:v>95.7</c:v>
                </c:pt>
              </c:numCache>
            </c:numRef>
          </c:val>
          <c:extLst>
            <c:ext xmlns:c16="http://schemas.microsoft.com/office/drawing/2014/chart" uri="{C3380CC4-5D6E-409C-BE32-E72D297353CC}">
              <c16:uniqueId val="{00000000-DF9E-4FF7-AE51-BBD8C7470F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DF9E-4FF7-AE51-BBD8C7470F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176.64</c:v>
                </c:pt>
                <c:pt idx="1">
                  <c:v>181.59</c:v>
                </c:pt>
                <c:pt idx="2">
                  <c:v>167.98</c:v>
                </c:pt>
                <c:pt idx="3">
                  <c:v>180.05</c:v>
                </c:pt>
                <c:pt idx="4">
                  <c:v>179.67</c:v>
                </c:pt>
              </c:numCache>
            </c:numRef>
          </c:val>
          <c:extLst>
            <c:ext xmlns:c16="http://schemas.microsoft.com/office/drawing/2014/chart" uri="{C3380CC4-5D6E-409C-BE32-E72D297353CC}">
              <c16:uniqueId val="{00000000-FF3C-45A2-8950-5088D742DA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FF3C-45A2-8950-5088D742DA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岩美町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11000</v>
      </c>
      <c r="AM8" s="45"/>
      <c r="AN8" s="45"/>
      <c r="AO8" s="45"/>
      <c r="AP8" s="45"/>
      <c r="AQ8" s="45"/>
      <c r="AR8" s="45"/>
      <c r="AS8" s="45"/>
      <c r="AT8" s="46">
        <f>データ!$S$6</f>
        <v>122.31</v>
      </c>
      <c r="AU8" s="47"/>
      <c r="AV8" s="47"/>
      <c r="AW8" s="47"/>
      <c r="AX8" s="47"/>
      <c r="AY8" s="47"/>
      <c r="AZ8" s="47"/>
      <c r="BA8" s="47"/>
      <c r="BB8" s="48">
        <f>データ!$T$6</f>
        <v>89.94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52.15</v>
      </c>
      <c r="J10" s="47"/>
      <c r="K10" s="47"/>
      <c r="L10" s="47"/>
      <c r="M10" s="47"/>
      <c r="N10" s="47"/>
      <c r="O10" s="81"/>
      <c r="P10" s="48">
        <f>データ!$P$6</f>
        <v>98.57</v>
      </c>
      <c r="Q10" s="48"/>
      <c r="R10" s="48"/>
      <c r="S10" s="48"/>
      <c r="T10" s="48"/>
      <c r="U10" s="48"/>
      <c r="V10" s="48"/>
      <c r="W10" s="45">
        <f>データ!$Q$6</f>
        <v>3267</v>
      </c>
      <c r="X10" s="45"/>
      <c r="Y10" s="45"/>
      <c r="Z10" s="45"/>
      <c r="AA10" s="45"/>
      <c r="AB10" s="45"/>
      <c r="AC10" s="45"/>
      <c r="AD10" s="2"/>
      <c r="AE10" s="2"/>
      <c r="AF10" s="2"/>
      <c r="AG10" s="2"/>
      <c r="AH10" s="2"/>
      <c r="AI10" s="2"/>
      <c r="AJ10" s="2"/>
      <c r="AK10" s="2"/>
      <c r="AL10" s="45">
        <f>データ!$U$6</f>
        <v>10792</v>
      </c>
      <c r="AM10" s="45"/>
      <c r="AN10" s="45"/>
      <c r="AO10" s="45"/>
      <c r="AP10" s="45"/>
      <c r="AQ10" s="45"/>
      <c r="AR10" s="45"/>
      <c r="AS10" s="45"/>
      <c r="AT10" s="46">
        <f>データ!$V$6</f>
        <v>82.99</v>
      </c>
      <c r="AU10" s="47"/>
      <c r="AV10" s="47"/>
      <c r="AW10" s="47"/>
      <c r="AX10" s="47"/>
      <c r="AY10" s="47"/>
      <c r="AZ10" s="47"/>
      <c r="BA10" s="47"/>
      <c r="BB10" s="48">
        <f>データ!$W$6</f>
        <v>130.04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2vrJgM5JlG7cVPyRCQSxXO9nnzfraq2yY1xn+Wlfx54cR+z32NTeJPtzAemJOKhmSIGCMO32no+73OOIshusg==" saltValue="LVL1jclmu2hg46hskecd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313025</v>
      </c>
      <c r="D6" s="20">
        <f t="shared" si="3"/>
        <v>46</v>
      </c>
      <c r="E6" s="20">
        <f t="shared" si="3"/>
        <v>1</v>
      </c>
      <c r="F6" s="20">
        <f t="shared" si="3"/>
        <v>0</v>
      </c>
      <c r="G6" s="20">
        <f t="shared" si="3"/>
        <v>1</v>
      </c>
      <c r="H6" s="20" t="str">
        <f t="shared" si="3"/>
        <v>鳥取県　岩美町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52.15</v>
      </c>
      <c r="P6" s="21">
        <f t="shared" si="3"/>
        <v>98.57</v>
      </c>
      <c r="Q6" s="21">
        <f t="shared" si="3"/>
        <v>3267</v>
      </c>
      <c r="R6" s="21">
        <f t="shared" si="3"/>
        <v>11000</v>
      </c>
      <c r="S6" s="21">
        <f t="shared" si="3"/>
        <v>122.31</v>
      </c>
      <c r="T6" s="21">
        <f t="shared" si="3"/>
        <v>89.94</v>
      </c>
      <c r="U6" s="21">
        <f t="shared" si="3"/>
        <v>10792</v>
      </c>
      <c r="V6" s="21">
        <f t="shared" si="3"/>
        <v>82.99</v>
      </c>
      <c r="W6" s="21">
        <f t="shared" si="3"/>
        <v>130.04</v>
      </c>
      <c r="X6" s="22">
        <f>IF(X7="",NA(),X7)</f>
        <v>102.13</v>
      </c>
      <c r="Y6" s="22">
        <f t="shared" ref="Y6:AG6" si="4">IF(Y7="",NA(),Y7)</f>
        <v>100.29</v>
      </c>
      <c r="Z6" s="22">
        <f t="shared" si="4"/>
        <v>106.43</v>
      </c>
      <c r="AA6" s="22">
        <f t="shared" si="4"/>
        <v>100.05</v>
      </c>
      <c r="AB6" s="22">
        <f t="shared" si="4"/>
        <v>101.15</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237.16</v>
      </c>
      <c r="AU6" s="22">
        <f t="shared" ref="AU6:BC6" si="6">IF(AU7="",NA(),AU7)</f>
        <v>220.44</v>
      </c>
      <c r="AV6" s="22">
        <f t="shared" si="6"/>
        <v>208.19</v>
      </c>
      <c r="AW6" s="22">
        <f t="shared" si="6"/>
        <v>220.73</v>
      </c>
      <c r="AX6" s="22">
        <f t="shared" si="6"/>
        <v>226.65</v>
      </c>
      <c r="AY6" s="22">
        <f t="shared" si="6"/>
        <v>359.7</v>
      </c>
      <c r="AZ6" s="22">
        <f t="shared" si="6"/>
        <v>362.93</v>
      </c>
      <c r="BA6" s="22">
        <f t="shared" si="6"/>
        <v>371.81</v>
      </c>
      <c r="BB6" s="22">
        <f t="shared" si="6"/>
        <v>384.23</v>
      </c>
      <c r="BC6" s="22">
        <f t="shared" si="6"/>
        <v>364.3</v>
      </c>
      <c r="BD6" s="21" t="str">
        <f>IF(BD7="","",IF(BD7="-","【-】","【"&amp;SUBSTITUTE(TEXT(BD7,"#,##0.00"),"-","△")&amp;"】"))</f>
        <v>【252.29】</v>
      </c>
      <c r="BE6" s="22">
        <f>IF(BE7="",NA(),BE7)</f>
        <v>904.43</v>
      </c>
      <c r="BF6" s="22">
        <f t="shared" ref="BF6:BN6" si="7">IF(BF7="",NA(),BF7)</f>
        <v>891.43</v>
      </c>
      <c r="BG6" s="22">
        <f t="shared" si="7"/>
        <v>862.33</v>
      </c>
      <c r="BH6" s="22">
        <f t="shared" si="7"/>
        <v>860.35</v>
      </c>
      <c r="BI6" s="22">
        <f t="shared" si="7"/>
        <v>871.05</v>
      </c>
      <c r="BJ6" s="22">
        <f t="shared" si="7"/>
        <v>447.01</v>
      </c>
      <c r="BK6" s="22">
        <f t="shared" si="7"/>
        <v>439.05</v>
      </c>
      <c r="BL6" s="22">
        <f t="shared" si="7"/>
        <v>465.85</v>
      </c>
      <c r="BM6" s="22">
        <f t="shared" si="7"/>
        <v>439.43</v>
      </c>
      <c r="BN6" s="22">
        <f t="shared" si="7"/>
        <v>438.41</v>
      </c>
      <c r="BO6" s="21" t="str">
        <f>IF(BO7="","",IF(BO7="-","【-】","【"&amp;SUBSTITUTE(TEXT(BO7,"#,##0.00"),"-","△")&amp;"】"))</f>
        <v>【268.07】</v>
      </c>
      <c r="BP6" s="22">
        <f>IF(BP7="",NA(),BP7)</f>
        <v>97.44</v>
      </c>
      <c r="BQ6" s="22">
        <f t="shared" ref="BQ6:BY6" si="8">IF(BQ7="",NA(),BQ7)</f>
        <v>94.58</v>
      </c>
      <c r="BR6" s="22">
        <f t="shared" si="8"/>
        <v>101.81</v>
      </c>
      <c r="BS6" s="22">
        <f t="shared" si="8"/>
        <v>95.52</v>
      </c>
      <c r="BT6" s="22">
        <f t="shared" si="8"/>
        <v>95.7</v>
      </c>
      <c r="BU6" s="22">
        <f t="shared" si="8"/>
        <v>95.81</v>
      </c>
      <c r="BV6" s="22">
        <f t="shared" si="8"/>
        <v>95.26</v>
      </c>
      <c r="BW6" s="22">
        <f t="shared" si="8"/>
        <v>92.39</v>
      </c>
      <c r="BX6" s="22">
        <f t="shared" si="8"/>
        <v>94.41</v>
      </c>
      <c r="BY6" s="22">
        <f t="shared" si="8"/>
        <v>90.96</v>
      </c>
      <c r="BZ6" s="21" t="str">
        <f>IF(BZ7="","",IF(BZ7="-","【-】","【"&amp;SUBSTITUTE(TEXT(BZ7,"#,##0.00"),"-","△")&amp;"】"))</f>
        <v>【97.47】</v>
      </c>
      <c r="CA6" s="22">
        <f>IF(CA7="",NA(),CA7)</f>
        <v>176.64</v>
      </c>
      <c r="CB6" s="22">
        <f t="shared" ref="CB6:CJ6" si="9">IF(CB7="",NA(),CB7)</f>
        <v>181.59</v>
      </c>
      <c r="CC6" s="22">
        <f t="shared" si="9"/>
        <v>167.98</v>
      </c>
      <c r="CD6" s="22">
        <f t="shared" si="9"/>
        <v>180.05</v>
      </c>
      <c r="CE6" s="22">
        <f t="shared" si="9"/>
        <v>179.67</v>
      </c>
      <c r="CF6" s="22">
        <f t="shared" si="9"/>
        <v>189.58</v>
      </c>
      <c r="CG6" s="22">
        <f t="shared" si="9"/>
        <v>192.82</v>
      </c>
      <c r="CH6" s="22">
        <f t="shared" si="9"/>
        <v>192.98</v>
      </c>
      <c r="CI6" s="22">
        <f t="shared" si="9"/>
        <v>192.13</v>
      </c>
      <c r="CJ6" s="22">
        <f t="shared" si="9"/>
        <v>197.04</v>
      </c>
      <c r="CK6" s="21" t="str">
        <f>IF(CK7="","",IF(CK7="-","【-】","【"&amp;SUBSTITUTE(TEXT(CK7,"#,##0.00"),"-","△")&amp;"】"))</f>
        <v>【174.75】</v>
      </c>
      <c r="CL6" s="22">
        <f>IF(CL7="",NA(),CL7)</f>
        <v>66.81</v>
      </c>
      <c r="CM6" s="22">
        <f t="shared" ref="CM6:CU6" si="10">IF(CM7="",NA(),CM7)</f>
        <v>64.180000000000007</v>
      </c>
      <c r="CN6" s="22">
        <f t="shared" si="10"/>
        <v>63.23</v>
      </c>
      <c r="CO6" s="22">
        <f t="shared" si="10"/>
        <v>64.56</v>
      </c>
      <c r="CP6" s="22">
        <f t="shared" si="10"/>
        <v>66.88</v>
      </c>
      <c r="CQ6" s="22">
        <f t="shared" si="10"/>
        <v>55.22</v>
      </c>
      <c r="CR6" s="22">
        <f t="shared" si="10"/>
        <v>54.05</v>
      </c>
      <c r="CS6" s="22">
        <f t="shared" si="10"/>
        <v>54.43</v>
      </c>
      <c r="CT6" s="22">
        <f t="shared" si="10"/>
        <v>53.87</v>
      </c>
      <c r="CU6" s="22">
        <f t="shared" si="10"/>
        <v>54.49</v>
      </c>
      <c r="CV6" s="21" t="str">
        <f>IF(CV7="","",IF(CV7="-","【-】","【"&amp;SUBSTITUTE(TEXT(CV7,"#,##0.00"),"-","△")&amp;"】"))</f>
        <v>【59.97】</v>
      </c>
      <c r="CW6" s="22">
        <f>IF(CW7="",NA(),CW7)</f>
        <v>83.71</v>
      </c>
      <c r="CX6" s="22">
        <f t="shared" ref="CX6:DF6" si="11">IF(CX7="",NA(),CX7)</f>
        <v>84.59</v>
      </c>
      <c r="CY6" s="22">
        <f t="shared" si="11"/>
        <v>83.77</v>
      </c>
      <c r="CZ6" s="22">
        <f t="shared" si="11"/>
        <v>80.11</v>
      </c>
      <c r="DA6" s="22">
        <f t="shared" si="11"/>
        <v>76.5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39.14</v>
      </c>
      <c r="DI6" s="22">
        <f t="shared" ref="DI6:DQ6" si="12">IF(DI7="",NA(),DI7)</f>
        <v>41.13</v>
      </c>
      <c r="DJ6" s="22">
        <f t="shared" si="12"/>
        <v>42.6</v>
      </c>
      <c r="DK6" s="22">
        <f t="shared" si="12"/>
        <v>44.44</v>
      </c>
      <c r="DL6" s="22">
        <f t="shared" si="12"/>
        <v>46.45</v>
      </c>
      <c r="DM6" s="22">
        <f t="shared" si="12"/>
        <v>47.97</v>
      </c>
      <c r="DN6" s="22">
        <f t="shared" si="12"/>
        <v>49.12</v>
      </c>
      <c r="DO6" s="22">
        <f t="shared" si="12"/>
        <v>49.39</v>
      </c>
      <c r="DP6" s="22">
        <f t="shared" si="12"/>
        <v>50.75</v>
      </c>
      <c r="DQ6" s="22">
        <f t="shared" si="12"/>
        <v>51.72</v>
      </c>
      <c r="DR6" s="21" t="str">
        <f>IF(DR7="","",IF(DR7="-","【-】","【"&amp;SUBSTITUTE(TEXT(DR7,"#,##0.00"),"-","△")&amp;"】"))</f>
        <v>【51.51】</v>
      </c>
      <c r="DS6" s="22">
        <f>IF(DS7="",NA(),DS7)</f>
        <v>0.52</v>
      </c>
      <c r="DT6" s="22">
        <f t="shared" ref="DT6:EB6" si="13">IF(DT7="",NA(),DT7)</f>
        <v>0.37</v>
      </c>
      <c r="DU6" s="22">
        <f t="shared" si="13"/>
        <v>0.37</v>
      </c>
      <c r="DV6" s="22">
        <f t="shared" si="13"/>
        <v>0.37</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0.37</v>
      </c>
      <c r="EE6" s="22">
        <f t="shared" ref="EE6:EM6" si="14">IF(EE7="",NA(),EE7)</f>
        <v>0.11</v>
      </c>
      <c r="EF6" s="21">
        <f t="shared" si="14"/>
        <v>0</v>
      </c>
      <c r="EG6" s="22">
        <f t="shared" si="14"/>
        <v>0.34</v>
      </c>
      <c r="EH6" s="22">
        <f t="shared" si="14"/>
        <v>0.5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313025</v>
      </c>
      <c r="D7" s="24">
        <v>46</v>
      </c>
      <c r="E7" s="24">
        <v>1</v>
      </c>
      <c r="F7" s="24">
        <v>0</v>
      </c>
      <c r="G7" s="24">
        <v>1</v>
      </c>
      <c r="H7" s="24" t="s">
        <v>93</v>
      </c>
      <c r="I7" s="24" t="s">
        <v>94</v>
      </c>
      <c r="J7" s="24" t="s">
        <v>95</v>
      </c>
      <c r="K7" s="24" t="s">
        <v>96</v>
      </c>
      <c r="L7" s="24" t="s">
        <v>97</v>
      </c>
      <c r="M7" s="24" t="s">
        <v>98</v>
      </c>
      <c r="N7" s="25" t="s">
        <v>99</v>
      </c>
      <c r="O7" s="25">
        <v>52.15</v>
      </c>
      <c r="P7" s="25">
        <v>98.57</v>
      </c>
      <c r="Q7" s="25">
        <v>3267</v>
      </c>
      <c r="R7" s="25">
        <v>11000</v>
      </c>
      <c r="S7" s="25">
        <v>122.31</v>
      </c>
      <c r="T7" s="25">
        <v>89.94</v>
      </c>
      <c r="U7" s="25">
        <v>10792</v>
      </c>
      <c r="V7" s="25">
        <v>82.99</v>
      </c>
      <c r="W7" s="25">
        <v>130.04</v>
      </c>
      <c r="X7" s="25">
        <v>102.13</v>
      </c>
      <c r="Y7" s="25">
        <v>100.29</v>
      </c>
      <c r="Z7" s="25">
        <v>106.43</v>
      </c>
      <c r="AA7" s="25">
        <v>100.05</v>
      </c>
      <c r="AB7" s="25">
        <v>101.15</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237.16</v>
      </c>
      <c r="AU7" s="25">
        <v>220.44</v>
      </c>
      <c r="AV7" s="25">
        <v>208.19</v>
      </c>
      <c r="AW7" s="25">
        <v>220.73</v>
      </c>
      <c r="AX7" s="25">
        <v>226.65</v>
      </c>
      <c r="AY7" s="25">
        <v>359.7</v>
      </c>
      <c r="AZ7" s="25">
        <v>362.93</v>
      </c>
      <c r="BA7" s="25">
        <v>371.81</v>
      </c>
      <c r="BB7" s="25">
        <v>384.23</v>
      </c>
      <c r="BC7" s="25">
        <v>364.3</v>
      </c>
      <c r="BD7" s="25">
        <v>252.29</v>
      </c>
      <c r="BE7" s="25">
        <v>904.43</v>
      </c>
      <c r="BF7" s="25">
        <v>891.43</v>
      </c>
      <c r="BG7" s="25">
        <v>862.33</v>
      </c>
      <c r="BH7" s="25">
        <v>860.35</v>
      </c>
      <c r="BI7" s="25">
        <v>871.05</v>
      </c>
      <c r="BJ7" s="25">
        <v>447.01</v>
      </c>
      <c r="BK7" s="25">
        <v>439.05</v>
      </c>
      <c r="BL7" s="25">
        <v>465.85</v>
      </c>
      <c r="BM7" s="25">
        <v>439.43</v>
      </c>
      <c r="BN7" s="25">
        <v>438.41</v>
      </c>
      <c r="BO7" s="25">
        <v>268.07</v>
      </c>
      <c r="BP7" s="25">
        <v>97.44</v>
      </c>
      <c r="BQ7" s="25">
        <v>94.58</v>
      </c>
      <c r="BR7" s="25">
        <v>101.81</v>
      </c>
      <c r="BS7" s="25">
        <v>95.52</v>
      </c>
      <c r="BT7" s="25">
        <v>95.7</v>
      </c>
      <c r="BU7" s="25">
        <v>95.81</v>
      </c>
      <c r="BV7" s="25">
        <v>95.26</v>
      </c>
      <c r="BW7" s="25">
        <v>92.39</v>
      </c>
      <c r="BX7" s="25">
        <v>94.41</v>
      </c>
      <c r="BY7" s="25">
        <v>90.96</v>
      </c>
      <c r="BZ7" s="25">
        <v>97.47</v>
      </c>
      <c r="CA7" s="25">
        <v>176.64</v>
      </c>
      <c r="CB7" s="25">
        <v>181.59</v>
      </c>
      <c r="CC7" s="25">
        <v>167.98</v>
      </c>
      <c r="CD7" s="25">
        <v>180.05</v>
      </c>
      <c r="CE7" s="25">
        <v>179.67</v>
      </c>
      <c r="CF7" s="25">
        <v>189.58</v>
      </c>
      <c r="CG7" s="25">
        <v>192.82</v>
      </c>
      <c r="CH7" s="25">
        <v>192.98</v>
      </c>
      <c r="CI7" s="25">
        <v>192.13</v>
      </c>
      <c r="CJ7" s="25">
        <v>197.04</v>
      </c>
      <c r="CK7" s="25">
        <v>174.75</v>
      </c>
      <c r="CL7" s="25">
        <v>66.81</v>
      </c>
      <c r="CM7" s="25">
        <v>64.180000000000007</v>
      </c>
      <c r="CN7" s="25">
        <v>63.23</v>
      </c>
      <c r="CO7" s="25">
        <v>64.56</v>
      </c>
      <c r="CP7" s="25">
        <v>66.88</v>
      </c>
      <c r="CQ7" s="25">
        <v>55.22</v>
      </c>
      <c r="CR7" s="25">
        <v>54.05</v>
      </c>
      <c r="CS7" s="25">
        <v>54.43</v>
      </c>
      <c r="CT7" s="25">
        <v>53.87</v>
      </c>
      <c r="CU7" s="25">
        <v>54.49</v>
      </c>
      <c r="CV7" s="25">
        <v>59.97</v>
      </c>
      <c r="CW7" s="25">
        <v>83.71</v>
      </c>
      <c r="CX7" s="25">
        <v>84.59</v>
      </c>
      <c r="CY7" s="25">
        <v>83.77</v>
      </c>
      <c r="CZ7" s="25">
        <v>80.11</v>
      </c>
      <c r="DA7" s="25">
        <v>76.5</v>
      </c>
      <c r="DB7" s="25">
        <v>80.930000000000007</v>
      </c>
      <c r="DC7" s="25">
        <v>80.510000000000005</v>
      </c>
      <c r="DD7" s="25">
        <v>79.44</v>
      </c>
      <c r="DE7" s="25">
        <v>79.489999999999995</v>
      </c>
      <c r="DF7" s="25">
        <v>78.8</v>
      </c>
      <c r="DG7" s="25">
        <v>89.76</v>
      </c>
      <c r="DH7" s="25">
        <v>39.14</v>
      </c>
      <c r="DI7" s="25">
        <v>41.13</v>
      </c>
      <c r="DJ7" s="25">
        <v>42.6</v>
      </c>
      <c r="DK7" s="25">
        <v>44.44</v>
      </c>
      <c r="DL7" s="25">
        <v>46.45</v>
      </c>
      <c r="DM7" s="25">
        <v>47.97</v>
      </c>
      <c r="DN7" s="25">
        <v>49.12</v>
      </c>
      <c r="DO7" s="25">
        <v>49.39</v>
      </c>
      <c r="DP7" s="25">
        <v>50.75</v>
      </c>
      <c r="DQ7" s="25">
        <v>51.72</v>
      </c>
      <c r="DR7" s="25">
        <v>51.51</v>
      </c>
      <c r="DS7" s="25">
        <v>0.52</v>
      </c>
      <c r="DT7" s="25">
        <v>0.37</v>
      </c>
      <c r="DU7" s="25">
        <v>0.37</v>
      </c>
      <c r="DV7" s="25">
        <v>0.37</v>
      </c>
      <c r="DW7" s="25">
        <v>0</v>
      </c>
      <c r="DX7" s="25">
        <v>15.33</v>
      </c>
      <c r="DY7" s="25">
        <v>16.760000000000002</v>
      </c>
      <c r="DZ7" s="25">
        <v>18.57</v>
      </c>
      <c r="EA7" s="25">
        <v>21.14</v>
      </c>
      <c r="EB7" s="25">
        <v>22.12</v>
      </c>
      <c r="EC7" s="25">
        <v>23.75</v>
      </c>
      <c r="ED7" s="25">
        <v>0.37</v>
      </c>
      <c r="EE7" s="25">
        <v>0.11</v>
      </c>
      <c r="EF7" s="25">
        <v>0</v>
      </c>
      <c r="EG7" s="25">
        <v>0.34</v>
      </c>
      <c r="EH7" s="25">
        <v>0.5</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2024-01-25T07:13:58Z</cp:lastPrinted>
  <dcterms:created xsi:type="dcterms:W3CDTF">2023-12-05T00:58:34Z</dcterms:created>
  <dcterms:modified xsi:type="dcterms:W3CDTF">2024-02-07T06:16:56Z</dcterms:modified>
  <cp:category/>
</cp:coreProperties>
</file>