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8_八頭町\"/>
    </mc:Choice>
  </mc:AlternateContent>
  <workbookProtection workbookAlgorithmName="SHA-512" workbookHashValue="x9SPq+bt0zgAAIX0PCSjwH4GcZCcTTvZs9WczzCxIJVQJ9PgqM0RlCOxtbD26yazKMixwKcbTuWGskGTCNaFVg==" workbookSaltValue="kIf6h1K5M/3NA5+fjv3e1w==" workbookSpinCount="100000" lockStructure="1"/>
  <bookViews>
    <workbookView xWindow="0" yWindow="0" windowWidth="15360" windowHeight="7632"/>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BB10" i="4"/>
  <c r="W10" i="4"/>
  <c r="P10" i="4"/>
  <c r="BB8" i="4"/>
  <c r="AT8" i="4"/>
  <c r="AD8" i="4"/>
  <c r="W8" i="4"/>
  <c r="P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<sst xmlns="http://schemas.openxmlformats.org/spreadsheetml/2006/main" count="233" uniqueCount="117">
  <si>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</si>
  <si>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</si>
  <si>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</si>
  <si>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</si>
  <si>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</si>
  <si>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</si>
  <si>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</si>
  <si>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</si>
  <si>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</si>
  <si>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</si>
  <si>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</si>
  <si>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</si>
  <si>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</si>
  <si>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</si>
  <si>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</si>
  <si>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</si>
  <si>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</si>
  <si>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</si>
  <si>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</si>
  <si>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</si>
  <si>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</si>
  <si>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</si>
  <si>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</si>
  <si>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</si>
  <si>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</si>
  <si>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</si>
  <si>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</si>
  <si>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</si>
  <si>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</si>
  <si>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</si>
  <si>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</si>
  <si>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</si>
  <si>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</si>
  <si>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</si>
  <si>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</si>
  <si>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</si>
  <si>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</si>
  <si>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</si>
  <si>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</si>
  <si>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</si>
  <si>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</si>
  <si>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</si>
  <si>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</si>
  <si>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</si>
  <si>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</si>
  <si>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</si>
  <si>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</si>
  <si>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</si>
  <si>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</si>
  <si>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</si>
  <si>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</si>
  <si>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</si>
  <si>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</si>
  <si>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</si>
  <si>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</si>
  <si>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</si>
  <si>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</si>
  <si>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</si>
  <si>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</si>
  <si>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</si>
  <si>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</si>
  <si>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</si>
  <si>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</si>
  <si>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</si>
  <si>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</si>
  <si>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</si>
  <si>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</si>
  <si>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</si>
  <si>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</si>
  <si>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</si>
  <si>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</si>
  <si>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</si>
  <si>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</si>
  <si>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</si>
  <si>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</si>
  <si>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</si>
  <si>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</si>
  <si>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</si>
  <si>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</si>
  <si>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</si>
  <si>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</si>
  <si>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</si>
  <si>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</si>
  <si>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</si>
  <si>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</si>
  <si>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</si>
  <si>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</si>
  <si>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</si>
  <si>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</si>
  <si>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</si>
  <si>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</si>
  <si>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</si>
  <si>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</si>
  <si>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</si>
  <si>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</si>
  <si>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</si>
  <si>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</si>
  <si>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</si>
  <si>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</si>
  <si>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</si>
  <si>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</si>
  <si>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</si>
  <si>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</si>
  <si>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</si>
  <si>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</si>
  <si>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</si>
  <si>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</si>
  <si>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</si>
  <si>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</si>
  <si>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</si>
  <si>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</si>
  <si>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</si>
  <si>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</si>
  <si>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</si>
  <si>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は、前年度と比較し2.03%の微増であり、類似団体と比較して20.22％上回っており、経営状況は比較的健全であるといえる。今後は、人口減少等の影響で料金収入は減少傾向であるが、地方債償還金等も減少傾向で推移する見込みのため、収益的収支比率は横ばいで推移するものと想定される。
●企業債残高対給水収支比率は、既発債の着実な償還による地方債残高の減少に伴って減少傾向にある。また、類似団体と比較して335.07％も下回っており、給水収益と地方債残高のバランス面においては比較的健全であると見ることができる。今後の施設更新も計画的かつ平準的に実施する予定であり、地方債残高の抑制によってこれまでと同じような水準で減少していく見込みである。
●料金回収率は、総費用の減少に伴って数値が増加している。数値が100％を下回ってはいるものの、類似団体と比較して24.67％上回っており、料金水準の面において比較的健全であるといえる。今後は、人口減少等の影響により料金収入は減少傾向であるが、地方債償還金等も減少傾向で推移する見込みであることから、料金回収率は横ばいで推移するものと想定される。
●給水原価は、類似団体と比較して90.53円下回っており、比較的健全であるといえる。今後は、地方債償還金等が減少傾向で推移する見込みのため、給水原価は減少傾向で推移するものと想定される。
●施設利用率は、人口減少等に伴って近年減少傾向にあり、類似団体と比較して3.88％下回っている。施設の統廃合・ダウンサイジング等検討を行っていく必要がある。
●有収率は、類似団体と比較して6.91％上回っているが、有収率のさらなる向上のため今後も引き続き漏水対策を行っていく必要がある。</t>
    <rPh sb="1" eb="4">
      <t>シュウエキテキ</t>
    </rPh>
    <rPh sb="4" eb="6">
      <t>シュウシ</t>
    </rPh>
    <rPh sb="6" eb="8">
      <t>ヒリツ</t>
    </rPh>
    <rPh sb="10" eb="13">
      <t>ゼンネンド</t>
    </rPh>
    <rPh sb="14" eb="16">
      <t>ヒカク</t>
    </rPh>
    <rPh sb="23" eb="25">
      <t>ビゾウ</t>
    </rPh>
    <rPh sb="69" eb="71">
      <t>コンゴ</t>
    </rPh>
    <rPh sb="73" eb="78">
      <t>ジンコウゲンショウトウ</t>
    </rPh>
    <rPh sb="79" eb="81">
      <t>エイキョウ</t>
    </rPh>
    <rPh sb="82" eb="84">
      <t>リョウキン</t>
    </rPh>
    <rPh sb="84" eb="86">
      <t>シュウニュウ</t>
    </rPh>
    <rPh sb="87" eb="91">
      <t>ゲンショウケイコウ</t>
    </rPh>
    <rPh sb="102" eb="103">
      <t>トウ</t>
    </rPh>
    <rPh sb="104" eb="108">
      <t>ゲンショウケイコウ</t>
    </rPh>
    <rPh sb="113" eb="115">
      <t>ミコ</t>
    </rPh>
    <rPh sb="128" eb="129">
      <t>ヨコ</t>
    </rPh>
    <rPh sb="139" eb="141">
      <t>ソウテイ</t>
    </rPh>
    <rPh sb="161" eb="164">
      <t>キハツサイ</t>
    </rPh>
    <rPh sb="165" eb="167">
      <t>チャクジツ</t>
    </rPh>
    <rPh sb="168" eb="170">
      <t>ショウカン</t>
    </rPh>
    <rPh sb="173" eb="176">
      <t>チホウサイ</t>
    </rPh>
    <rPh sb="176" eb="178">
      <t>ザンダカ</t>
    </rPh>
    <rPh sb="179" eb="181">
      <t>ゲンショウ</t>
    </rPh>
    <rPh sb="182" eb="183">
      <t>トモナ</t>
    </rPh>
    <rPh sb="185" eb="187">
      <t>ゲンショウ</t>
    </rPh>
    <rPh sb="187" eb="189">
      <t>ケイコウ</t>
    </rPh>
    <rPh sb="311" eb="313">
      <t>ゲンショウ</t>
    </rPh>
    <rPh sb="333" eb="336">
      <t>ソウヒヨウ</t>
    </rPh>
    <rPh sb="337" eb="339">
      <t>ゲンショウ</t>
    </rPh>
    <rPh sb="346" eb="348">
      <t>ゾウカ</t>
    </rPh>
    <rPh sb="421" eb="426">
      <t>ジンコウゲンショウトウ</t>
    </rPh>
    <rPh sb="427" eb="429">
      <t>エイキョウ</t>
    </rPh>
    <rPh sb="432" eb="436">
      <t>リョウキンシュウニュウ</t>
    </rPh>
    <rPh sb="437" eb="441">
      <t>ゲンショウケイコウ</t>
    </rPh>
    <rPh sb="452" eb="453">
      <t>トウ</t>
    </rPh>
    <rPh sb="454" eb="458">
      <t>ゲンショウケイコウ</t>
    </rPh>
    <rPh sb="474" eb="476">
      <t>リョウキン</t>
    </rPh>
    <rPh sb="476" eb="478">
      <t>カイシュウ</t>
    </rPh>
    <rPh sb="478" eb="479">
      <t>リツ</t>
    </rPh>
    <rPh sb="480" eb="481">
      <t>ヨコ</t>
    </rPh>
    <rPh sb="484" eb="486">
      <t>スイイ</t>
    </rPh>
    <rPh sb="491" eb="493">
      <t>ソウテイ</t>
    </rPh>
    <rPh sb="527" eb="530">
      <t>ヒカクテキ</t>
    </rPh>
    <rPh sb="530" eb="532">
      <t>ケンゼン</t>
    </rPh>
    <rPh sb="540" eb="542">
      <t>コンゴ</t>
    </rPh>
    <rPh sb="550" eb="551">
      <t>トウ</t>
    </rPh>
    <rPh sb="557" eb="559">
      <t>スイイ</t>
    </rPh>
    <rPh sb="561" eb="563">
      <t>ミコ</t>
    </rPh>
    <rPh sb="568" eb="570">
      <t>キュウスイ</t>
    </rPh>
    <rPh sb="570" eb="572">
      <t>ゲンカ</t>
    </rPh>
    <rPh sb="573" eb="577">
      <t>ゲンショウケイコウ</t>
    </rPh>
    <rPh sb="585" eb="587">
      <t>ソウテイ</t>
    </rPh>
    <rPh sb="655" eb="656">
      <t>トウ</t>
    </rPh>
    <rPh sb="691" eb="693">
      <t>ウワマワ</t>
    </rPh>
    <rPh sb="699" eb="702">
      <t>ユウシュウリツ</t>
    </rPh>
    <rPh sb="707" eb="709">
      <t>コウジョウ</t>
    </rPh>
    <phoneticPr fontId="4"/>
  </si>
  <si>
    <t>　令和4年度は、郡家地域の老朽管の管路更新と施設の機器更新を行った。
　管路については、大部分が下水道事業の実施に併せて水道管路の更新を行っているため、耐用年数を迎えておらず、大規模な管路更新事業を行っていないのが管路更新率の低い要因と考えられるが、将来的には、同時期に整備した多くの管路が耐用年数を迎えることが予想されることから、計画的かつ平準的な管路更新の実施を行っていく必要がある。
　機器については、今後も耐用年数等を加味しながら計画的な更新を進めていく必要がある。</t>
    <rPh sb="1" eb="3">
      <t>レイワ</t>
    </rPh>
    <rPh sb="4" eb="6">
      <t>ネンド</t>
    </rPh>
    <rPh sb="8" eb="12">
      <t>コオゲチイキ</t>
    </rPh>
    <rPh sb="13" eb="15">
      <t>ロウキュウ</t>
    </rPh>
    <rPh sb="15" eb="16">
      <t>カン</t>
    </rPh>
    <rPh sb="17" eb="21">
      <t>カンロコウシン</t>
    </rPh>
    <rPh sb="25" eb="29">
      <t>キキコウシン</t>
    </rPh>
    <rPh sb="30" eb="31">
      <t>オコナ</t>
    </rPh>
    <rPh sb="36" eb="38">
      <t>カンロ</t>
    </rPh>
    <rPh sb="44" eb="47">
      <t>ダイブブン</t>
    </rPh>
    <rPh sb="57" eb="58">
      <t>アワ</t>
    </rPh>
    <rPh sb="62" eb="64">
      <t>カンロ</t>
    </rPh>
    <rPh sb="65" eb="67">
      <t>コウシン</t>
    </rPh>
    <rPh sb="107" eb="109">
      <t>カンロ</t>
    </rPh>
    <rPh sb="109" eb="111">
      <t>コウシン</t>
    </rPh>
    <rPh sb="111" eb="112">
      <t>リツ</t>
    </rPh>
    <rPh sb="113" eb="114">
      <t>ヒク</t>
    </rPh>
    <rPh sb="125" eb="128">
      <t>ショウライテキ</t>
    </rPh>
    <rPh sb="131" eb="134">
      <t>ドウジキ</t>
    </rPh>
    <rPh sb="135" eb="137">
      <t>セイビ</t>
    </rPh>
    <rPh sb="139" eb="140">
      <t>オオ</t>
    </rPh>
    <rPh sb="142" eb="144">
      <t>カンロ</t>
    </rPh>
    <rPh sb="196" eb="198">
      <t>キキ</t>
    </rPh>
    <rPh sb="204" eb="206">
      <t>コンゴ</t>
    </rPh>
    <rPh sb="207" eb="211">
      <t>タイヨウネンスウ</t>
    </rPh>
    <rPh sb="211" eb="212">
      <t>トウ</t>
    </rPh>
    <rPh sb="213" eb="215">
      <t>カミ</t>
    </rPh>
    <rPh sb="219" eb="222">
      <t>ケイカクテキ</t>
    </rPh>
    <rPh sb="223" eb="225">
      <t>コウシン</t>
    </rPh>
    <rPh sb="226" eb="227">
      <t>スス</t>
    </rPh>
    <rPh sb="231" eb="233">
      <t>ヒツヨウ</t>
    </rPh>
    <phoneticPr fontId="4"/>
  </si>
  <si>
    <t>　収益的収支比率、企業債残高対給水収支比率、料金回収率、給水原価においては、例年と同様に良好な水準を維持することができている。今後、人口減少等により料金収入は減少傾向にあるが、地方債償還金等も減少傾向であるため、当面は現状の経営状況の維持を図りたい。
　施設の効率性においては、気候状況（寒波等）や漏水により一時的に利用率が増加するものの、施設利用率が類似団体と比較しても高い水準とはいいがたい状態となっている。今後、人口減少によって施設利用率がさらに減少することも考えられることから、統廃合等の施設の在り方や施設更新時の規模縮小等を検討する必要がある。
　管路更新については、今後、大半の管路が一斉に耐用年数を迎えることが予想されることから、事業の平準化を図りながら計画的に実施していく必要がある。</t>
    <rPh sb="38" eb="39">
      <t>レイ</t>
    </rPh>
    <rPh sb="41" eb="43">
      <t>ドウヨウ</t>
    </rPh>
    <rPh sb="63" eb="65">
      <t>コンゴ</t>
    </rPh>
    <rPh sb="66" eb="71">
      <t>ジンコウゲンショウトウ</t>
    </rPh>
    <rPh sb="74" eb="78">
      <t>リョウキンシュウニュウ</t>
    </rPh>
    <rPh sb="79" eb="83">
      <t>ゲンショウケイコウ</t>
    </rPh>
    <rPh sb="94" eb="95">
      <t>トウ</t>
    </rPh>
    <rPh sb="96" eb="98">
      <t>ゲンショウ</t>
    </rPh>
    <rPh sb="98" eb="100">
      <t>ケイコウ</t>
    </rPh>
    <rPh sb="139" eb="141">
      <t>キコウ</t>
    </rPh>
    <rPh sb="141" eb="143">
      <t>ジョウキョウ</t>
    </rPh>
    <rPh sb="144" eb="146">
      <t>カンパ</t>
    </rPh>
    <rPh sb="146" eb="147">
      <t>トウ</t>
    </rPh>
    <rPh sb="149" eb="151">
      <t>ロウスイ</t>
    </rPh>
    <rPh sb="154" eb="157">
      <t>イチジテキ</t>
    </rPh>
    <rPh sb="158" eb="161">
      <t>リヨウリツ</t>
    </rPh>
    <rPh sb="162" eb="164">
      <t>ゾウカ</t>
    </rPh>
    <rPh sb="289" eb="29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</si>
</sst>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0.25</c:v>
                </c:pt>
                <c:pt idx="2" formatCode="#,##0.00;&quot;△&quot;#,##0.00">
                  <c:v>0</c:v>
                </c:pt>
                <c:pt idx="3" formatCode="#,##0.00;&quot;△&quot;#,##0.00">
                  <c:v>0</c:v>
                </c:pt>
                <c:pt idx="4">
                  <c:v>0.23</c:v>
                </c:pt>
              </c:numCache>
            </c:numRef>
          </c:val>
          <c:extLst>
            <c:ext xmlns:c16="http://schemas.microsoft.com/office/drawing/2014/chart" uri="{C3380CC4-5D6E-409C-BE32-E72D297353CC}">
              <c16:uniqueId val="{00000000-FB56-4932-8F5A-0445FC80105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0.31</c:v>
                </c:pt>
                <c:pt idx="1">
                  <c:v>0.42</c:v>
                </c:pt>
                <c:pt idx="2">
                  <c:v>0.3</c:v>
                </c:pt>
                <c:pt idx="3">
                  <c:v>0.51</c:v>
                </c:pt>
                <c:pt idx="4">
                  <c:v>0.17</c:v>
                </c:pt>
              </c:numCache>
            </c:numRef>
          </c:val>
          <c:smooth val="0"/>
          <c:extLst>
            <c:ext xmlns:c16="http://schemas.microsoft.com/office/drawing/2014/chart" uri="{C3380CC4-5D6E-409C-BE32-E72D297353CC}">
              <c16:uniqueId val="{00000001-FB56-4932-8F5A-0445FC80105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59.89</c:v>
                </c:pt>
                <c:pt idx="1">
                  <c:v>59.39</c:v>
                </c:pt>
                <c:pt idx="2">
                  <c:v>57.15</c:v>
                </c:pt>
                <c:pt idx="3">
                  <c:v>56.28</c:v>
                </c:pt>
                <c:pt idx="4">
                  <c:v>54.87</c:v>
                </c:pt>
              </c:numCache>
            </c:numRef>
          </c:val>
          <c:extLst>
            <c:ext xmlns:c16="http://schemas.microsoft.com/office/drawing/2014/chart" uri="{C3380CC4-5D6E-409C-BE32-E72D297353CC}">
              <c16:uniqueId val="{00000000-C57B-4E5F-A148-4706948FBEC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59.59</c:v>
                </c:pt>
                <c:pt idx="1">
                  <c:v>58.56</c:v>
                </c:pt>
                <c:pt idx="2">
                  <c:v>62.63</c:v>
                </c:pt>
                <c:pt idx="3">
                  <c:v>58.24</c:v>
                </c:pt>
                <c:pt idx="4">
                  <c:v>58.75</c:v>
                </c:pt>
              </c:numCache>
            </c:numRef>
          </c:val>
          <c:smooth val="0"/>
          <c:extLst>
            <c:ext xmlns:c16="http://schemas.microsoft.com/office/drawing/2014/chart" uri="{C3380CC4-5D6E-409C-BE32-E72D297353CC}">
              <c16:uniqueId val="{00000001-C57B-4E5F-A148-4706948FBEC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78.53</c:v>
                </c:pt>
                <c:pt idx="1">
                  <c:v>78.09</c:v>
                </c:pt>
                <c:pt idx="2">
                  <c:v>77.12</c:v>
                </c:pt>
                <c:pt idx="3">
                  <c:v>78.13</c:v>
                </c:pt>
                <c:pt idx="4">
                  <c:v>78.61</c:v>
                </c:pt>
              </c:numCache>
            </c:numRef>
          </c:val>
          <c:extLst>
            <c:ext xmlns:c16="http://schemas.microsoft.com/office/drawing/2014/chart" uri="{C3380CC4-5D6E-409C-BE32-E72D297353CC}">
              <c16:uniqueId val="{00000000-F903-48EF-A3F3-C573823D322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74.19</c:v>
                </c:pt>
                <c:pt idx="1">
                  <c:v>73.680000000000007</c:v>
                </c:pt>
                <c:pt idx="2">
                  <c:v>78.209999999999994</c:v>
                </c:pt>
                <c:pt idx="3">
                  <c:v>75.94</c:v>
                </c:pt>
                <c:pt idx="4">
                  <c:v>71.7</c:v>
                </c:pt>
              </c:numCache>
            </c:numRef>
          </c:val>
          <c:smooth val="0"/>
          <c:extLst>
            <c:ext xmlns:c16="http://schemas.microsoft.com/office/drawing/2014/chart" uri="{C3380CC4-5D6E-409C-BE32-E72D297353CC}">
              <c16:uniqueId val="{00000001-F903-48EF-A3F3-C573823D322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94.79</c:v>
                </c:pt>
                <c:pt idx="1">
                  <c:v>96.22</c:v>
                </c:pt>
                <c:pt idx="2">
                  <c:v>98.89</c:v>
                </c:pt>
                <c:pt idx="3">
                  <c:v>90.74</c:v>
                </c:pt>
                <c:pt idx="4">
                  <c:v>92.77</c:v>
                </c:pt>
              </c:numCache>
            </c:numRef>
          </c:val>
          <c:extLst>
            <c:ext xmlns:c16="http://schemas.microsoft.com/office/drawing/2014/chart" uri="{C3380CC4-5D6E-409C-BE32-E72D297353CC}">
              <c16:uniqueId val="{00000000-E4FB-43BD-8B7D-F96048B8886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c:v>
                </c:pt>
                <c:pt idx="1">
                  <c:v>73.42</c:v>
                </c:pt>
                <c:pt idx="2">
                  <c:v>78.27</c:v>
                </c:pt>
                <c:pt idx="3">
                  <c:v>72.53</c:v>
                </c:pt>
                <c:pt idx="4">
                  <c:v>72.55</c:v>
                </c:pt>
              </c:numCache>
            </c:numRef>
          </c:val>
          <c:smooth val="0"/>
          <c:extLst>
            <c:ext xmlns:c16="http://schemas.microsoft.com/office/drawing/2014/chart" uri="{C3380CC4-5D6E-409C-BE32-E72D297353CC}">
              <c16:uniqueId val="{00000001-E4FB-43BD-8B7D-F96048B8886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85-4DE1-99B9-AD04B415C4D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85-4DE1-99B9-AD04B415C4D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94-4708-89F5-C3D83416633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94-4708-89F5-C3D83416633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35-429B-A44A-C0454709597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35-429B-A44A-C0454709597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5C-4C42-914D-1D36DE31298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5C-4C42-914D-1D36DE31298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570.55999999999995</c:v>
                </c:pt>
                <c:pt idx="1">
                  <c:v>566.87</c:v>
                </c:pt>
                <c:pt idx="2">
                  <c:v>504.55</c:v>
                </c:pt>
                <c:pt idx="3">
                  <c:v>468.9</c:v>
                </c:pt>
                <c:pt idx="4">
                  <c:v>448.89</c:v>
                </c:pt>
              </c:numCache>
            </c:numRef>
          </c:val>
          <c:extLst>
            <c:ext xmlns:c16="http://schemas.microsoft.com/office/drawing/2014/chart" uri="{C3380CC4-5D6E-409C-BE32-E72D297353CC}">
              <c16:uniqueId val="{00000000-EB39-4EA3-8D3B-8E473BD3E35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995.48</c:v>
                </c:pt>
                <c:pt idx="1">
                  <c:v>982.31</c:v>
                </c:pt>
                <c:pt idx="2">
                  <c:v>748.1</c:v>
                </c:pt>
                <c:pt idx="3">
                  <c:v>769.64</c:v>
                </c:pt>
                <c:pt idx="4">
                  <c:v>783.96</c:v>
                </c:pt>
              </c:numCache>
            </c:numRef>
          </c:val>
          <c:smooth val="0"/>
          <c:extLst>
            <c:ext xmlns:c16="http://schemas.microsoft.com/office/drawing/2014/chart" uri="{C3380CC4-5D6E-409C-BE32-E72D297353CC}">
              <c16:uniqueId val="{00000001-EB39-4EA3-8D3B-8E473BD3E35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84.52</c:v>
                </c:pt>
                <c:pt idx="1">
                  <c:v>90.92</c:v>
                </c:pt>
                <c:pt idx="2">
                  <c:v>91.37</c:v>
                </c:pt>
                <c:pt idx="3">
                  <c:v>83.36</c:v>
                </c:pt>
                <c:pt idx="4">
                  <c:v>87.16</c:v>
                </c:pt>
              </c:numCache>
            </c:numRef>
          </c:val>
          <c:extLst>
            <c:ext xmlns:c16="http://schemas.microsoft.com/office/drawing/2014/chart" uri="{C3380CC4-5D6E-409C-BE32-E72D297353CC}">
              <c16:uniqueId val="{00000000-9EE6-443E-B17B-249DADD5B97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55.46</c:v>
                </c:pt>
                <c:pt idx="1">
                  <c:v>53.77</c:v>
                </c:pt>
                <c:pt idx="2">
                  <c:v>66.510000000000005</c:v>
                </c:pt>
                <c:pt idx="3">
                  <c:v>65.38</c:v>
                </c:pt>
                <c:pt idx="4">
                  <c:v>62.49</c:v>
                </c:pt>
              </c:numCache>
            </c:numRef>
          </c:val>
          <c:smooth val="0"/>
          <c:extLst>
            <c:ext xmlns:c16="http://schemas.microsoft.com/office/drawing/2014/chart" uri="{C3380CC4-5D6E-409C-BE32-E72D297353CC}">
              <c16:uniqueId val="{00000001-9EE6-443E-B17B-249DADD5B97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169.21</c:v>
                </c:pt>
                <c:pt idx="1">
                  <c:v>158.61000000000001</c:v>
                </c:pt>
                <c:pt idx="2">
                  <c:v>160.66</c:v>
                </c:pt>
                <c:pt idx="3">
                  <c:v>176.02</c:v>
                </c:pt>
                <c:pt idx="4">
                  <c:v>168.65</c:v>
                </c:pt>
              </c:numCache>
            </c:numRef>
          </c:val>
          <c:extLst>
            <c:ext xmlns:c16="http://schemas.microsoft.com/office/drawing/2014/chart" uri="{C3380CC4-5D6E-409C-BE32-E72D297353CC}">
              <c16:uniqueId val="{00000000-4F0E-4F7A-A4B9-1173ED93736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299.77999999999997</c:v>
                </c:pt>
                <c:pt idx="1">
                  <c:v>305.38</c:v>
                </c:pt>
                <c:pt idx="2">
                  <c:v>200.13</c:v>
                </c:pt>
                <c:pt idx="3">
                  <c:v>250.06</c:v>
                </c:pt>
                <c:pt idx="4">
                  <c:v>259.18</c:v>
                </c:pt>
              </c:numCache>
            </c:numRef>
          </c:val>
          <c:smooth val="0"/>
          <c:extLst>
            <c:ext xmlns:c16="http://schemas.microsoft.com/office/drawing/2014/chart" uri="{C3380CC4-5D6E-409C-BE32-E72D297353CC}">
              <c16:uniqueId val="{00000001-4F0E-4F7A-A4B9-1173ED93736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鳥取県　八頭町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D1</v>
      </c>
      <c r="X8" s="36"/>
      <c r="Y8" s="36"/>
      <c r="Z8" s="36"/>
      <c r="AA8" s="36"/>
      <c r="AB8" s="36"/>
      <c r="AC8" s="36"/>
      <c r="AD8" s="36" t="str">
        <f>データ!$M$6</f>
        <v>非設置</v>
      </c>
      <c r="AE8" s="36"/>
      <c r="AF8" s="36"/>
      <c r="AG8" s="36"/>
      <c r="AH8" s="36"/>
      <c r="AI8" s="36"/>
      <c r="AJ8" s="36"/>
      <c r="AK8" s="2"/>
      <c r="AL8" s="37">
        <f>データ!$R$6</f>
        <v>16113</v>
      </c>
      <c r="AM8" s="37"/>
      <c r="AN8" s="37"/>
      <c r="AO8" s="37"/>
      <c r="AP8" s="37"/>
      <c r="AQ8" s="37"/>
      <c r="AR8" s="37"/>
      <c r="AS8" s="37"/>
      <c r="AT8" s="38">
        <f>データ!$S$6</f>
        <v>206.71</v>
      </c>
      <c r="AU8" s="38"/>
      <c r="AV8" s="38"/>
      <c r="AW8" s="38"/>
      <c r="AX8" s="38"/>
      <c r="AY8" s="38"/>
      <c r="AZ8" s="38"/>
      <c r="BA8" s="38"/>
      <c r="BB8" s="38">
        <f>データ!$T$6</f>
        <v>77.95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98.58</v>
      </c>
      <c r="Q10" s="38"/>
      <c r="R10" s="38"/>
      <c r="S10" s="38"/>
      <c r="T10" s="38"/>
      <c r="U10" s="38"/>
      <c r="V10" s="38"/>
      <c r="W10" s="37">
        <f>データ!$Q$6</f>
        <v>2707</v>
      </c>
      <c r="X10" s="37"/>
      <c r="Y10" s="37"/>
      <c r="Z10" s="37"/>
      <c r="AA10" s="37"/>
      <c r="AB10" s="37"/>
      <c r="AC10" s="37"/>
      <c r="AD10" s="2"/>
      <c r="AE10" s="2"/>
      <c r="AF10" s="2"/>
      <c r="AG10" s="2"/>
      <c r="AH10" s="2"/>
      <c r="AI10" s="2"/>
      <c r="AJ10" s="2"/>
      <c r="AK10" s="2"/>
      <c r="AL10" s="37">
        <f>データ!$U$6</f>
        <v>15736</v>
      </c>
      <c r="AM10" s="37"/>
      <c r="AN10" s="37"/>
      <c r="AO10" s="37"/>
      <c r="AP10" s="37"/>
      <c r="AQ10" s="37"/>
      <c r="AR10" s="37"/>
      <c r="AS10" s="37"/>
      <c r="AT10" s="38">
        <f>データ!$V$6</f>
        <v>75.25</v>
      </c>
      <c r="AU10" s="38"/>
      <c r="AV10" s="38"/>
      <c r="AW10" s="38"/>
      <c r="AX10" s="38"/>
      <c r="AY10" s="38"/>
      <c r="AZ10" s="38"/>
      <c r="BA10" s="38"/>
      <c r="BB10" s="38">
        <f>データ!$W$6</f>
        <v>209.12</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114</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dJObWySIDxFUI0Rmp+Q4qASlxnqWSuVqAz77R3kLnBVOGFdG0VsL4yCepEUTbB2/nMVIG33Keu++T1H4gMo3Rw==" saltValue="jpuGpBJdKzMrTDvBv0VZN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313297</v>
      </c>
      <c r="D6" s="20">
        <f t="shared" si="3"/>
        <v>47</v>
      </c>
      <c r="E6" s="20">
        <f t="shared" si="3"/>
        <v>1</v>
      </c>
      <c r="F6" s="20">
        <f t="shared" si="3"/>
        <v>0</v>
      </c>
      <c r="G6" s="20">
        <f t="shared" si="3"/>
        <v>0</v>
      </c>
      <c r="H6" s="20" t="str">
        <f t="shared" si="3"/>
        <v>鳥取県　八頭町</v>
      </c>
      <c r="I6" s="20" t="str">
        <f t="shared" si="3"/>
        <v>法非適用</v>
      </c>
      <c r="J6" s="20" t="str">
        <f t="shared" si="3"/>
        <v>水道事業</v>
      </c>
      <c r="K6" s="20" t="str">
        <f t="shared" si="3"/>
        <v>簡易水道事業</v>
      </c>
      <c r="L6" s="20" t="str">
        <f t="shared" si="3"/>
        <v>D1</v>
      </c>
      <c r="M6" s="20" t="str">
        <f t="shared" si="3"/>
        <v>非設置</v>
      </c>
      <c r="N6" s="21" t="str">
        <f t="shared" si="3"/>
        <v>-</v>
      </c>
      <c r="O6" s="21" t="str">
        <f t="shared" si="3"/>
        <v>該当数値なし</v>
      </c>
      <c r="P6" s="21">
        <f t="shared" si="3"/>
        <v>98.58</v>
      </c>
      <c r="Q6" s="21">
        <f t="shared" si="3"/>
        <v>2707</v>
      </c>
      <c r="R6" s="21">
        <f t="shared" si="3"/>
        <v>16113</v>
      </c>
      <c r="S6" s="21">
        <f t="shared" si="3"/>
        <v>206.71</v>
      </c>
      <c r="T6" s="21">
        <f t="shared" si="3"/>
        <v>77.95</v>
      </c>
      <c r="U6" s="21">
        <f t="shared" si="3"/>
        <v>15736</v>
      </c>
      <c r="V6" s="21">
        <f t="shared" si="3"/>
        <v>75.25</v>
      </c>
      <c r="W6" s="21">
        <f t="shared" si="3"/>
        <v>209.12</v>
      </c>
      <c r="X6" s="22">
        <f>IF(X7="",NA(),X7)</f>
        <v>94.79</v>
      </c>
      <c r="Y6" s="22">
        <f t="shared" ref="Y6:AG6" si="4">IF(Y7="",NA(),Y7)</f>
        <v>96.22</v>
      </c>
      <c r="Z6" s="22">
        <f t="shared" si="4"/>
        <v>98.89</v>
      </c>
      <c r="AA6" s="22">
        <f t="shared" si="4"/>
        <v>90.74</v>
      </c>
      <c r="AB6" s="22">
        <f t="shared" si="4"/>
        <v>92.77</v>
      </c>
      <c r="AC6" s="22">
        <f t="shared" si="4"/>
        <v>73.2</v>
      </c>
      <c r="AD6" s="22">
        <f t="shared" si="4"/>
        <v>73.42</v>
      </c>
      <c r="AE6" s="22">
        <f t="shared" si="4"/>
        <v>78.27</v>
      </c>
      <c r="AF6" s="22">
        <f t="shared" si="4"/>
        <v>72.53</v>
      </c>
      <c r="AG6" s="22">
        <f t="shared" si="4"/>
        <v>72.55</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570.55999999999995</v>
      </c>
      <c r="BF6" s="22">
        <f t="shared" ref="BF6:BN6" si="7">IF(BF7="",NA(),BF7)</f>
        <v>566.87</v>
      </c>
      <c r="BG6" s="22">
        <f t="shared" si="7"/>
        <v>504.55</v>
      </c>
      <c r="BH6" s="22">
        <f t="shared" si="7"/>
        <v>468.9</v>
      </c>
      <c r="BI6" s="22">
        <f t="shared" si="7"/>
        <v>448.89</v>
      </c>
      <c r="BJ6" s="22">
        <f t="shared" si="7"/>
        <v>995.48</v>
      </c>
      <c r="BK6" s="22">
        <f t="shared" si="7"/>
        <v>982.31</v>
      </c>
      <c r="BL6" s="22">
        <f t="shared" si="7"/>
        <v>748.1</v>
      </c>
      <c r="BM6" s="22">
        <f t="shared" si="7"/>
        <v>769.64</v>
      </c>
      <c r="BN6" s="22">
        <f t="shared" si="7"/>
        <v>783.96</v>
      </c>
      <c r="BO6" s="21" t="str">
        <f>IF(BO7="","",IF(BO7="-","【-】","【"&amp;SUBSTITUTE(TEXT(BO7,"#,##0.00"),"-","△")&amp;"】"))</f>
        <v>【982.48】</v>
      </c>
      <c r="BP6" s="22">
        <f>IF(BP7="",NA(),BP7)</f>
        <v>84.52</v>
      </c>
      <c r="BQ6" s="22">
        <f t="shared" ref="BQ6:BY6" si="8">IF(BQ7="",NA(),BQ7)</f>
        <v>90.92</v>
      </c>
      <c r="BR6" s="22">
        <f t="shared" si="8"/>
        <v>91.37</v>
      </c>
      <c r="BS6" s="22">
        <f t="shared" si="8"/>
        <v>83.36</v>
      </c>
      <c r="BT6" s="22">
        <f t="shared" si="8"/>
        <v>87.16</v>
      </c>
      <c r="BU6" s="22">
        <f t="shared" si="8"/>
        <v>55.46</v>
      </c>
      <c r="BV6" s="22">
        <f t="shared" si="8"/>
        <v>53.77</v>
      </c>
      <c r="BW6" s="22">
        <f t="shared" si="8"/>
        <v>66.510000000000005</v>
      </c>
      <c r="BX6" s="22">
        <f t="shared" si="8"/>
        <v>65.38</v>
      </c>
      <c r="BY6" s="22">
        <f t="shared" si="8"/>
        <v>62.49</v>
      </c>
      <c r="BZ6" s="21" t="str">
        <f>IF(BZ7="","",IF(BZ7="-","【-】","【"&amp;SUBSTITUTE(TEXT(BZ7,"#,##0.00"),"-","△")&amp;"】"))</f>
        <v>【50.61】</v>
      </c>
      <c r="CA6" s="22">
        <f>IF(CA7="",NA(),CA7)</f>
        <v>169.21</v>
      </c>
      <c r="CB6" s="22">
        <f t="shared" ref="CB6:CJ6" si="9">IF(CB7="",NA(),CB7)</f>
        <v>158.61000000000001</v>
      </c>
      <c r="CC6" s="22">
        <f t="shared" si="9"/>
        <v>160.66</v>
      </c>
      <c r="CD6" s="22">
        <f t="shared" si="9"/>
        <v>176.02</v>
      </c>
      <c r="CE6" s="22">
        <f t="shared" si="9"/>
        <v>168.65</v>
      </c>
      <c r="CF6" s="22">
        <f t="shared" si="9"/>
        <v>299.77999999999997</v>
      </c>
      <c r="CG6" s="22">
        <f t="shared" si="9"/>
        <v>305.38</v>
      </c>
      <c r="CH6" s="22">
        <f t="shared" si="9"/>
        <v>200.13</v>
      </c>
      <c r="CI6" s="22">
        <f t="shared" si="9"/>
        <v>250.06</v>
      </c>
      <c r="CJ6" s="22">
        <f t="shared" si="9"/>
        <v>259.18</v>
      </c>
      <c r="CK6" s="21" t="str">
        <f>IF(CK7="","",IF(CK7="-","【-】","【"&amp;SUBSTITUTE(TEXT(CK7,"#,##0.00"),"-","△")&amp;"】"))</f>
        <v>【320.83】</v>
      </c>
      <c r="CL6" s="22">
        <f>IF(CL7="",NA(),CL7)</f>
        <v>59.89</v>
      </c>
      <c r="CM6" s="22">
        <f t="shared" ref="CM6:CU6" si="10">IF(CM7="",NA(),CM7)</f>
        <v>59.39</v>
      </c>
      <c r="CN6" s="22">
        <f t="shared" si="10"/>
        <v>57.15</v>
      </c>
      <c r="CO6" s="22">
        <f t="shared" si="10"/>
        <v>56.28</v>
      </c>
      <c r="CP6" s="22">
        <f t="shared" si="10"/>
        <v>54.87</v>
      </c>
      <c r="CQ6" s="22">
        <f t="shared" si="10"/>
        <v>59.59</v>
      </c>
      <c r="CR6" s="22">
        <f t="shared" si="10"/>
        <v>58.56</v>
      </c>
      <c r="CS6" s="22">
        <f t="shared" si="10"/>
        <v>62.63</v>
      </c>
      <c r="CT6" s="22">
        <f t="shared" si="10"/>
        <v>58.24</v>
      </c>
      <c r="CU6" s="22">
        <f t="shared" si="10"/>
        <v>58.75</v>
      </c>
      <c r="CV6" s="21" t="str">
        <f>IF(CV7="","",IF(CV7="-","【-】","【"&amp;SUBSTITUTE(TEXT(CV7,"#,##0.00"),"-","△")&amp;"】"))</f>
        <v>【56.15】</v>
      </c>
      <c r="CW6" s="22">
        <f>IF(CW7="",NA(),CW7)</f>
        <v>78.53</v>
      </c>
      <c r="CX6" s="22">
        <f t="shared" ref="CX6:DF6" si="11">IF(CX7="",NA(),CX7)</f>
        <v>78.09</v>
      </c>
      <c r="CY6" s="22">
        <f t="shared" si="11"/>
        <v>77.12</v>
      </c>
      <c r="CZ6" s="22">
        <f t="shared" si="11"/>
        <v>78.13</v>
      </c>
      <c r="DA6" s="22">
        <f t="shared" si="11"/>
        <v>78.61</v>
      </c>
      <c r="DB6" s="22">
        <f t="shared" si="11"/>
        <v>74.19</v>
      </c>
      <c r="DC6" s="22">
        <f t="shared" si="11"/>
        <v>73.680000000000007</v>
      </c>
      <c r="DD6" s="22">
        <f t="shared" si="11"/>
        <v>78.209999999999994</v>
      </c>
      <c r="DE6" s="22">
        <f t="shared" si="11"/>
        <v>75.94</v>
      </c>
      <c r="DF6" s="22">
        <f t="shared" si="11"/>
        <v>71.7</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0.25</v>
      </c>
      <c r="EF6" s="21">
        <f t="shared" si="14"/>
        <v>0</v>
      </c>
      <c r="EG6" s="21">
        <f t="shared" si="14"/>
        <v>0</v>
      </c>
      <c r="EH6" s="22">
        <f t="shared" si="14"/>
        <v>0.23</v>
      </c>
      <c r="EI6" s="22">
        <f t="shared" si="14"/>
        <v>0.31</v>
      </c>
      <c r="EJ6" s="22">
        <f t="shared" si="14"/>
        <v>0.42</v>
      </c>
      <c r="EK6" s="22">
        <f t="shared" si="14"/>
        <v>0.3</v>
      </c>
      <c r="EL6" s="22">
        <f t="shared" si="14"/>
        <v>0.51</v>
      </c>
      <c r="EM6" s="22">
        <f t="shared" si="14"/>
        <v>0.17</v>
      </c>
      <c r="EN6" s="21" t="str">
        <f>IF(EN7="","",IF(EN7="-","【-】","【"&amp;SUBSTITUTE(TEXT(EN7,"#,##0.00"),"-","△")&amp;"】"))</f>
        <v>【0.52】</v>
      </c>
    </row>
    <row r="7" spans="1:144" s="23" customFormat="1" x14ac:dyDescent="0.2">
      <c r="A7" s="15"/>
      <c r="B7" s="24">
        <v>2022</v>
      </c>
      <c r="C7" s="24">
        <v>313297</v>
      </c>
      <c r="D7" s="24">
        <v>47</v>
      </c>
      <c r="E7" s="24">
        <v>1</v>
      </c>
      <c r="F7" s="24">
        <v>0</v>
      </c>
      <c r="G7" s="24">
        <v>0</v>
      </c>
      <c r="H7" s="24" t="s">
        <v>96</v>
      </c>
      <c r="I7" s="24" t="s">
        <v>97</v>
      </c>
      <c r="J7" s="24" t="s">
        <v>98</v>
      </c>
      <c r="K7" s="24" t="s">
        <v>99</v>
      </c>
      <c r="L7" s="24" t="s">
        <v>100</v>
      </c>
      <c r="M7" s="24" t="s">
        <v>101</v>
      </c>
      <c r="N7" s="25" t="s">
        <v>102</v>
      </c>
      <c r="O7" s="25" t="s">
        <v>103</v>
      </c>
      <c r="P7" s="25">
        <v>98.58</v>
      </c>
      <c r="Q7" s="25">
        <v>2707</v>
      </c>
      <c r="R7" s="25">
        <v>16113</v>
      </c>
      <c r="S7" s="25">
        <v>206.71</v>
      </c>
      <c r="T7" s="25">
        <v>77.95</v>
      </c>
      <c r="U7" s="25">
        <v>15736</v>
      </c>
      <c r="V7" s="25">
        <v>75.25</v>
      </c>
      <c r="W7" s="25">
        <v>209.12</v>
      </c>
      <c r="X7" s="25">
        <v>94.79</v>
      </c>
      <c r="Y7" s="25">
        <v>96.22</v>
      </c>
      <c r="Z7" s="25">
        <v>98.89</v>
      </c>
      <c r="AA7" s="25">
        <v>90.74</v>
      </c>
      <c r="AB7" s="25">
        <v>92.77</v>
      </c>
      <c r="AC7" s="25">
        <v>73.2</v>
      </c>
      <c r="AD7" s="25">
        <v>73.42</v>
      </c>
      <c r="AE7" s="25">
        <v>78.27</v>
      </c>
      <c r="AF7" s="25">
        <v>72.53</v>
      </c>
      <c r="AG7" s="25">
        <v>72.55</v>
      </c>
      <c r="AH7" s="25">
        <v>73</v>
      </c>
      <c r="AI7" s="25"/>
      <c r="AJ7" s="25"/>
      <c r="AK7" s="25"/>
      <c r="AL7" s="25"/>
      <c r="AM7" s="25"/>
      <c r="AN7" s="25"/>
      <c r="AO7" s="25"/>
      <c r="AP7" s="25"/>
      <c r="AQ7" s="25"/>
      <c r="AR7" s="25"/>
      <c r="AS7" s="25"/>
      <c r="AT7" s="25"/>
      <c r="AU7" s="25"/>
      <c r="AV7" s="25"/>
      <c r="AW7" s="25"/>
      <c r="AX7" s="25"/>
      <c r="AY7" s="25"/>
      <c r="AZ7" s="25"/>
      <c r="BA7" s="25"/>
      <c r="BB7" s="25"/>
      <c r="BC7" s="25"/>
      <c r="BD7" s="25"/>
      <c r="BE7" s="25">
        <v>570.55999999999995</v>
      </c>
      <c r="BF7" s="25">
        <v>566.87</v>
      </c>
      <c r="BG7" s="25">
        <v>504.55</v>
      </c>
      <c r="BH7" s="25">
        <v>468.9</v>
      </c>
      <c r="BI7" s="25">
        <v>448.89</v>
      </c>
      <c r="BJ7" s="25">
        <v>995.48</v>
      </c>
      <c r="BK7" s="25">
        <v>982.31</v>
      </c>
      <c r="BL7" s="25">
        <v>748.1</v>
      </c>
      <c r="BM7" s="25">
        <v>769.64</v>
      </c>
      <c r="BN7" s="25">
        <v>783.96</v>
      </c>
      <c r="BO7" s="25">
        <v>982.48</v>
      </c>
      <c r="BP7" s="25">
        <v>84.52</v>
      </c>
      <c r="BQ7" s="25">
        <v>90.92</v>
      </c>
      <c r="BR7" s="25">
        <v>91.37</v>
      </c>
      <c r="BS7" s="25">
        <v>83.36</v>
      </c>
      <c r="BT7" s="25">
        <v>87.16</v>
      </c>
      <c r="BU7" s="25">
        <v>55.46</v>
      </c>
      <c r="BV7" s="25">
        <v>53.77</v>
      </c>
      <c r="BW7" s="25">
        <v>66.510000000000005</v>
      </c>
      <c r="BX7" s="25">
        <v>65.38</v>
      </c>
      <c r="BY7" s="25">
        <v>62.49</v>
      </c>
      <c r="BZ7" s="25">
        <v>50.61</v>
      </c>
      <c r="CA7" s="25">
        <v>169.21</v>
      </c>
      <c r="CB7" s="25">
        <v>158.61000000000001</v>
      </c>
      <c r="CC7" s="25">
        <v>160.66</v>
      </c>
      <c r="CD7" s="25">
        <v>176.02</v>
      </c>
      <c r="CE7" s="25">
        <v>168.65</v>
      </c>
      <c r="CF7" s="25">
        <v>299.77999999999997</v>
      </c>
      <c r="CG7" s="25">
        <v>305.38</v>
      </c>
      <c r="CH7" s="25">
        <v>200.13</v>
      </c>
      <c r="CI7" s="25">
        <v>250.06</v>
      </c>
      <c r="CJ7" s="25">
        <v>259.18</v>
      </c>
      <c r="CK7" s="25">
        <v>320.83</v>
      </c>
      <c r="CL7" s="25">
        <v>59.89</v>
      </c>
      <c r="CM7" s="25">
        <v>59.39</v>
      </c>
      <c r="CN7" s="25">
        <v>57.15</v>
      </c>
      <c r="CO7" s="25">
        <v>56.28</v>
      </c>
      <c r="CP7" s="25">
        <v>54.87</v>
      </c>
      <c r="CQ7" s="25">
        <v>59.59</v>
      </c>
      <c r="CR7" s="25">
        <v>58.56</v>
      </c>
      <c r="CS7" s="25">
        <v>62.63</v>
      </c>
      <c r="CT7" s="25">
        <v>58.24</v>
      </c>
      <c r="CU7" s="25">
        <v>58.75</v>
      </c>
      <c r="CV7" s="25">
        <v>56.15</v>
      </c>
      <c r="CW7" s="25">
        <v>78.53</v>
      </c>
      <c r="CX7" s="25">
        <v>78.09</v>
      </c>
      <c r="CY7" s="25">
        <v>77.12</v>
      </c>
      <c r="CZ7" s="25">
        <v>78.13</v>
      </c>
      <c r="DA7" s="25">
        <v>78.61</v>
      </c>
      <c r="DB7" s="25">
        <v>74.19</v>
      </c>
      <c r="DC7" s="25">
        <v>73.680000000000007</v>
      </c>
      <c r="DD7" s="25">
        <v>78.209999999999994</v>
      </c>
      <c r="DE7" s="25">
        <v>75.94</v>
      </c>
      <c r="DF7" s="25">
        <v>71.7</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0.25</v>
      </c>
      <c r="EF7" s="25">
        <v>0</v>
      </c>
      <c r="EG7" s="25">
        <v>0</v>
      </c>
      <c r="EH7" s="25">
        <v>0.23</v>
      </c>
      <c r="EI7" s="25">
        <v>0.31</v>
      </c>
      <c r="EJ7" s="25">
        <v>0.42</v>
      </c>
      <c r="EK7" s="25">
        <v>0.3</v>
      </c>
      <c r="EL7" s="25">
        <v>0.51</v>
      </c>
      <c r="EM7" s="25">
        <v>0.17</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2023-12-05T01:06:48Z</dcterms:created>
  <dcterms:modified xsi:type="dcterms:W3CDTF">2024-02-07T06:19:21Z</dcterms:modified>
  <cp:category/>
</cp:coreProperties>
</file>