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12_北栄町\"/>
    </mc:Choice>
  </mc:AlternateContent>
  <workbookProtection workbookAlgorithmName="SHA-512" workbookHashValue="2Avl2pGgLmhGwt2Hk83mg10TaV8wCT5TrsGzjvEIs+7T0o8T7hbsmUEKzHqK/32M0ouMIrdNLNOyqfVsNkJ5EA==" workbookSaltValue="bqwjKwxqw6OAexMWe1Gv9A==" workbookSpinCount="100000" lockStructure="1"/>
  <bookViews>
    <workbookView xWindow="3516" yWindow="2016" windowWidth="21816" windowHeight="14196"/>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U6" i="5"/>
  <c r="AL10" i="4" s="1"/>
  <c r="T6" i="5"/>
  <c r="S6" i="5"/>
  <c r="R6" i="5"/>
  <c r="Q6" i="5"/>
  <c r="P6" i="5"/>
  <c r="O6" i="5"/>
  <c r="N6" i="5"/>
  <c r="B10" i="4" s="1"/>
  <c r="M6" i="5"/>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H85" i="4"/>
  <c r="G85" i="4"/>
  <c r="AT10" i="4"/>
  <c r="W10" i="4"/>
  <c r="P10" i="4"/>
  <c r="I10" i="4"/>
  <c r="BB8" i="4"/>
  <c r="AT8" i="4"/>
  <c r="AL8" i="4"/>
  <c r="AD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<sst xmlns="http://schemas.openxmlformats.org/spreadsheetml/2006/main" count="228" uniqueCount="113">
  <si>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</si>
  <si>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</si>
  <si>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</si>
  <si>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</si>
  <si>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</si>
  <si>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</si>
  <si>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</si>
  <si>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</si>
  <si>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</si>
  <si>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</si>
  <si>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</si>
  <si>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</si>
  <si>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</si>
  <si>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</si>
  <si>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</si>
  <si>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</si>
  <si>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</si>
  <si>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</si>
  <si>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</si>
  <si>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</si>
  <si>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</si>
  <si>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</si>
  <si>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</si>
  <si>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</si>
  <si>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</si>
  <si>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</si>
  <si>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</si>
  <si>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</si>
  <si>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</si>
  <si>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</si>
  <si>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</si>
  <si>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</si>
  <si>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</si>
  <si>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</si>
  <si>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</si>
  <si>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</si>
  <si>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</si>
  <si>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</si>
  <si>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</si>
  <si>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</si>
  <si>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</si>
  <si>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</si>
  <si>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</si>
  <si>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</si>
  <si>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</si>
  <si>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</si>
  <si>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</si>
  <si>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</si>
  <si>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</si>
  <si>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</si>
  <si>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</si>
  <si>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</si>
  <si>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</si>
  <si>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</si>
  <si>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</si>
  <si>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</si>
  <si>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</si>
  <si>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</si>
  <si>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</si>
  <si>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</si>
  <si>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</si>
  <si>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</si>
  <si>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</si>
  <si>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</si>
  <si>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</si>
  <si>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</si>
  <si>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</si>
  <si>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</si>
  <si>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</si>
  <si>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</si>
  <si>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</si>
  <si>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</si>
  <si>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</si>
  <si>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</si>
  <si>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</si>
  <si>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</si>
  <si>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</si>
  <si>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</si>
  <si>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</si>
  <si>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</si>
  <si>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</si>
  <si>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</si>
  <si>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</si>
  <si>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</si>
  <si>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</si>
  <si>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</si>
  <si>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</si>
  <si>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</si>
  <si>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</si>
  <si>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</si>
  <si>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</si>
  <si>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</si>
  <si>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</si>
  <si>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北栄町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</si>
  <si>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</si>
  <si>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</si>
  <si>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</si>
  <si>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</si>
  <si>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</si>
  <si>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</si>
  <si>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</si>
  <si>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</si>
  <si>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</si>
  <si>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</si>
  <si>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</si>
  <si>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</si>
  <si>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</si>
  <si>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</si>
  <si>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</si>
  <si>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</si>
  <si>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本町の水道事業は、現在のところ経営上の問題はなく、健全であると判断しています。
　しかしながら、人口減少の影響による収益の低下、施設等の老朽化に伴う設備更新及び維持管理費等の増加が見込まれ、厳しい状況が予想されます。
　安全な水を供給するために、施設の適正規模や広域化検討による収益の確保等、引き続き効率的な経営を目指していきます。</t>
    <phoneticPr fontId="4"/>
  </si>
  <si>
    <t>「①有形固定資産減価償却率」は、年々増加傾向にあり、資産の老朽化度合が顕著に見て取れます。将来の施設更新に向けて財源確保や施設の計画的な更新を具現化するため、アセットマネジメント計画（水道ビジョン）を策定します。（令和５年度末完成予定）
③管路更新率がR４は平均値を下回り、耐震化にむけた工事が遅れています。これは山陰道整備に伴う移設管工事に集中させため、R４工事を繰越して対応したことによるものです。</t>
    <rPh sb="92" eb="94">
      <t>スイドウ</t>
    </rPh>
    <rPh sb="115" eb="117">
      <t>ヨテイ</t>
    </rPh>
    <rPh sb="120" eb="122">
      <t>カンロ</t>
    </rPh>
    <rPh sb="122" eb="125">
      <t>コウシンリツ</t>
    </rPh>
    <rPh sb="129" eb="132">
      <t>ヘイキンチ</t>
    </rPh>
    <rPh sb="133" eb="135">
      <t>シタマワ</t>
    </rPh>
    <rPh sb="137" eb="140">
      <t>タイシンカ</t>
    </rPh>
    <rPh sb="144" eb="146">
      <t>コウジ</t>
    </rPh>
    <rPh sb="147" eb="148">
      <t>オク</t>
    </rPh>
    <rPh sb="157" eb="160">
      <t>サンインドウ</t>
    </rPh>
    <rPh sb="160" eb="162">
      <t>セイビ</t>
    </rPh>
    <rPh sb="163" eb="164">
      <t>トモナ</t>
    </rPh>
    <rPh sb="165" eb="167">
      <t>イセツ</t>
    </rPh>
    <rPh sb="167" eb="168">
      <t>カン</t>
    </rPh>
    <rPh sb="168" eb="170">
      <t>コウジ</t>
    </rPh>
    <rPh sb="180" eb="182">
      <t>コウジ</t>
    </rPh>
    <rPh sb="183" eb="185">
      <t>クリコシ</t>
    </rPh>
    <rPh sb="187" eb="189">
      <t>タイオウ</t>
    </rPh>
    <phoneticPr fontId="4"/>
  </si>
  <si>
    <t>　本町の水道事業は、「①経常収支比率」と「⑤料金回収率」の数値より、給水収益等で給水に係る費用が十分に賄えており、類似団体の平均値と比較しても高い数値であり、健全な経営ができています。また、 「③流動比率」で短期的な債務に対する支払能力はある(100%以上）と表示されており、現金について言えば、年々増加傾向にあります。「④企業債残高対給水収益比率」は、近年同水準で推移しており、企業債を一定水準になるよう抑えています。
 「⑥給水原価」は、全国平均と類似団体より低い状態にあります。ただし、今後の設備更新状況で流動的であり、投資の効率化・維持管理費等の削減といった部分において検討が必要です。
 「⑦施設利用率」は、停滞していた社会活動も徐々に動き始め令和4年度は再び上昇に転じました。R3.12.17に県内でオミクロン株への感染が確認され、R4.9月までにBA.1系統、BA.2系統、BA.5系統と3つの変異株が流行し、感染第６波による外出自粛や感染対策等により使用が一時的に伸びた一方で、大口需要者（学校（プール）、福祉施設、大規模事業所など）の使用も回復してきたことが考えられます。ただし今後は人口減少や節水器具の普及等により、減少に転じていくことを踏まえ、適切な施設規模にしていくため、広域化・共同化を含め、施設の統廃合・ダウンサイジング等の検討を行う必要があります。
 「⑧有収率」が低くく、施設稼働が収益に反映されていません。経年以上の劣化による量水器の不感や、配水管の老朽化が進行し漏水が多くなっています。アセットマネジメント計画（水道ビジョン）を策定し老朽管の更新を計画的に行います。（令和５年度末完成予定）</t>
    <rPh sb="309" eb="311">
      <t>テイタイ</t>
    </rPh>
    <rPh sb="315" eb="319">
      <t>シャカイカツドウ</t>
    </rPh>
    <rPh sb="320" eb="326">
      <t>ジョジョニウゴキハジ</t>
    </rPh>
    <rPh sb="327" eb="329">
      <t>レイワ</t>
    </rPh>
    <rPh sb="330" eb="332">
      <t>ネンド</t>
    </rPh>
    <rPh sb="333" eb="334">
      <t>フタタ</t>
    </rPh>
    <rPh sb="335" eb="337">
      <t>ジョウショウ</t>
    </rPh>
    <rPh sb="338" eb="339">
      <t>テン</t>
    </rPh>
    <rPh sb="479" eb="481">
      <t>カイフク</t>
    </rPh>
    <rPh sb="498" eb="500">
      <t>コンゴ</t>
    </rPh>
    <rPh sb="501" eb="505">
      <t>ジンコウゲンショウ</t>
    </rPh>
    <rPh sb="506" eb="510">
      <t>セッスイキグ</t>
    </rPh>
    <rPh sb="511" eb="514">
      <t>フキュウトウ</t>
    </rPh>
    <rPh sb="518" eb="520">
      <t>ゲンショウ</t>
    </rPh>
    <rPh sb="521" eb="522">
      <t>テン</t>
    </rPh>
    <rPh sb="529" eb="530">
      <t>フ</t>
    </rPh>
    <rPh sb="533" eb="535">
      <t>テキセツ</t>
    </rPh>
    <rPh sb="536" eb="540">
      <t>シセツキボ</t>
    </rPh>
    <rPh sb="548" eb="551">
      <t>コウイキカ</t>
    </rPh>
    <rPh sb="552" eb="555">
      <t>キョウドウカ</t>
    </rPh>
    <rPh sb="556" eb="557">
      <t>フク</t>
    </rPh>
    <rPh sb="559" eb="561">
      <t>シセツ</t>
    </rPh>
    <rPh sb="562" eb="565">
      <t>トウハイゴウ</t>
    </rPh>
    <rPh sb="574" eb="575">
      <t>ナド</t>
    </rPh>
    <rPh sb="576" eb="578">
      <t>ケントウ</t>
    </rPh>
    <rPh sb="579" eb="580">
      <t>オコナ</t>
    </rPh>
    <rPh sb="581" eb="583">
      <t>ヒツヨウ</t>
    </rPh>
    <rPh sb="598" eb="599">
      <t>ヒク</t>
    </rPh>
    <rPh sb="620" eb="624">
      <t>ケイネンイジョウ</t>
    </rPh>
    <rPh sb="625" eb="627">
      <t>レッカ</t>
    </rPh>
    <rPh sb="630" eb="633">
      <t>リョウスイキ</t>
    </rPh>
    <rPh sb="634" eb="636">
      <t>フカン</t>
    </rPh>
    <rPh sb="638" eb="641">
      <t>ハイスイカン</t>
    </rPh>
    <rPh sb="649" eb="651">
      <t>ロウスイ</t>
    </rPh>
    <rPh sb="652" eb="653">
      <t>オオ</t>
    </rPh>
    <rPh sb="685" eb="688">
      <t>ロウキュウカン</t>
    </rPh>
    <rPh sb="689" eb="691">
      <t>コウシン</t>
    </rPh>
    <rPh sb="692" eb="695">
      <t>ケイカクテキ</t>
    </rPh>
    <rPh sb="696" eb="69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</si>
</sst>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0.94</c:v>
                </c:pt>
                <c:pt idx="1">
                  <c:v>1</c:v>
                </c:pt>
                <c:pt idx="2">
                  <c:v>1</c:v>
                </c:pt>
                <c:pt idx="3">
                  <c:v>0.59</c:v>
                </c:pt>
                <c:pt idx="4">
                  <c:v>0.23</c:v>
                </c:pt>
              </c:numCache>
            </c:numRef>
          </c:val>
          <c:extLst>
            <c:ext xmlns:c16="http://schemas.microsoft.com/office/drawing/2014/chart" uri="{C3380CC4-5D6E-409C-BE32-E72D297353CC}">
              <c16:uniqueId val="{00000000-006A-44DE-BFA8-E8444E79E04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0.4</c:v>
                </c:pt>
              </c:numCache>
            </c:numRef>
          </c:val>
          <c:smooth val="0"/>
          <c:extLst>
            <c:ext xmlns:c16="http://schemas.microsoft.com/office/drawing/2014/chart" uri="{C3380CC4-5D6E-409C-BE32-E72D297353CC}">
              <c16:uniqueId val="{00000001-006A-44DE-BFA8-E8444E79E04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53.75</c:v>
                </c:pt>
                <c:pt idx="1">
                  <c:v>53.21</c:v>
                </c:pt>
                <c:pt idx="2">
                  <c:v>55.64</c:v>
                </c:pt>
                <c:pt idx="3">
                  <c:v>54.06</c:v>
                </c:pt>
                <c:pt idx="4">
                  <c:v>57.17</c:v>
                </c:pt>
              </c:numCache>
            </c:numRef>
          </c:val>
          <c:extLst>
            <c:ext xmlns:c16="http://schemas.microsoft.com/office/drawing/2014/chart" uri="{C3380CC4-5D6E-409C-BE32-E72D297353CC}">
              <c16:uniqueId val="{00000000-BCAE-4CD3-884E-D2CBE732973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54.49</c:v>
                </c:pt>
              </c:numCache>
            </c:numRef>
          </c:val>
          <c:smooth val="0"/>
          <c:extLst>
            <c:ext xmlns:c16="http://schemas.microsoft.com/office/drawing/2014/chart" uri="{C3380CC4-5D6E-409C-BE32-E72D297353CC}">
              <c16:uniqueId val="{00000001-BCAE-4CD3-884E-D2CBE732973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85.54</c:v>
                </c:pt>
                <c:pt idx="1">
                  <c:v>83.29</c:v>
                </c:pt>
                <c:pt idx="2">
                  <c:v>81.83</c:v>
                </c:pt>
                <c:pt idx="3">
                  <c:v>84.14</c:v>
                </c:pt>
                <c:pt idx="4">
                  <c:v>77.16</c:v>
                </c:pt>
              </c:numCache>
            </c:numRef>
          </c:val>
          <c:extLst>
            <c:ext xmlns:c16="http://schemas.microsoft.com/office/drawing/2014/chart" uri="{C3380CC4-5D6E-409C-BE32-E72D297353CC}">
              <c16:uniqueId val="{00000000-547C-4F00-A759-E6077F08C8E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78.8</c:v>
                </c:pt>
              </c:numCache>
            </c:numRef>
          </c:val>
          <c:smooth val="0"/>
          <c:extLst>
            <c:ext xmlns:c16="http://schemas.microsoft.com/office/drawing/2014/chart" uri="{C3380CC4-5D6E-409C-BE32-E72D297353CC}">
              <c16:uniqueId val="{00000001-547C-4F00-A759-E6077F08C8E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124.45</c:v>
                </c:pt>
                <c:pt idx="1">
                  <c:v>126.47</c:v>
                </c:pt>
                <c:pt idx="2">
                  <c:v>134.97999999999999</c:v>
                </c:pt>
                <c:pt idx="3">
                  <c:v>133.55000000000001</c:v>
                </c:pt>
                <c:pt idx="4">
                  <c:v>120.52</c:v>
                </c:pt>
              </c:numCache>
            </c:numRef>
          </c:val>
          <c:extLst>
            <c:ext xmlns:c16="http://schemas.microsoft.com/office/drawing/2014/chart" uri="{C3380CC4-5D6E-409C-BE32-E72D297353CC}">
              <c16:uniqueId val="{00000000-4838-4FC5-A382-63E601725C6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107.21</c:v>
                </c:pt>
              </c:numCache>
            </c:numRef>
          </c:val>
          <c:smooth val="0"/>
          <c:extLst>
            <c:ext xmlns:c16="http://schemas.microsoft.com/office/drawing/2014/chart" uri="{C3380CC4-5D6E-409C-BE32-E72D297353CC}">
              <c16:uniqueId val="{00000001-4838-4FC5-A382-63E601725C6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48.24</c:v>
                </c:pt>
                <c:pt idx="1">
                  <c:v>49.09</c:v>
                </c:pt>
                <c:pt idx="2">
                  <c:v>50.91</c:v>
                </c:pt>
                <c:pt idx="3">
                  <c:v>51.69</c:v>
                </c:pt>
                <c:pt idx="4">
                  <c:v>53.16</c:v>
                </c:pt>
              </c:numCache>
            </c:numRef>
          </c:val>
          <c:extLst>
            <c:ext xmlns:c16="http://schemas.microsoft.com/office/drawing/2014/chart" uri="{C3380CC4-5D6E-409C-BE32-E72D297353CC}">
              <c16:uniqueId val="{00000000-A616-473E-8B0D-C27AE74BD54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51.72</c:v>
                </c:pt>
              </c:numCache>
            </c:numRef>
          </c:val>
          <c:smooth val="0"/>
          <c:extLst>
            <c:ext xmlns:c16="http://schemas.microsoft.com/office/drawing/2014/chart" uri="{C3380CC4-5D6E-409C-BE32-E72D297353CC}">
              <c16:uniqueId val="{00000001-A616-473E-8B0D-C27AE74BD54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formatCode="#,##0.00;&quot;△&quot;#,##0.00;&quot;-&quot;">
                  <c:v>7.26</c:v>
                </c:pt>
                <c:pt idx="4" formatCode="#,##0.00;&quot;△&quot;#,##0.00;&quot;-&quot;">
                  <c:v>8.4</c:v>
                </c:pt>
              </c:numCache>
            </c:numRef>
          </c:val>
          <c:extLst>
            <c:ext xmlns:c16="http://schemas.microsoft.com/office/drawing/2014/chart" uri="{C3380CC4-5D6E-409C-BE32-E72D297353CC}">
              <c16:uniqueId val="{00000000-A1A0-4567-A084-4CDC942FB94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22.12</c:v>
                </c:pt>
              </c:numCache>
            </c:numRef>
          </c:val>
          <c:smooth val="0"/>
          <c:extLst>
            <c:ext xmlns:c16="http://schemas.microsoft.com/office/drawing/2014/chart" uri="{C3380CC4-5D6E-409C-BE32-E72D297353CC}">
              <c16:uniqueId val="{00000001-A1A0-4567-A084-4CDC942FB94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36-4FFC-AE46-5F5D5FC428D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7.65</c:v>
                </c:pt>
              </c:numCache>
            </c:numRef>
          </c:val>
          <c:smooth val="0"/>
          <c:extLst>
            <c:ext xmlns:c16="http://schemas.microsoft.com/office/drawing/2014/chart" uri="{C3380CC4-5D6E-409C-BE32-E72D297353CC}">
              <c16:uniqueId val="{00000001-7936-4FFC-AE46-5F5D5FC428D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186.17</c:v>
                </c:pt>
                <c:pt idx="1">
                  <c:v>188.87</c:v>
                </c:pt>
                <c:pt idx="2">
                  <c:v>333.6</c:v>
                </c:pt>
                <c:pt idx="3">
                  <c:v>434.96</c:v>
                </c:pt>
                <c:pt idx="4">
                  <c:v>479.09</c:v>
                </c:pt>
              </c:numCache>
            </c:numRef>
          </c:val>
          <c:extLst>
            <c:ext xmlns:c16="http://schemas.microsoft.com/office/drawing/2014/chart" uri="{C3380CC4-5D6E-409C-BE32-E72D297353CC}">
              <c16:uniqueId val="{00000000-42E4-45A4-8AB1-B01CCC2EBB8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364.3</c:v>
                </c:pt>
              </c:numCache>
            </c:numRef>
          </c:val>
          <c:smooth val="0"/>
          <c:extLst>
            <c:ext xmlns:c16="http://schemas.microsoft.com/office/drawing/2014/chart" uri="{C3380CC4-5D6E-409C-BE32-E72D297353CC}">
              <c16:uniqueId val="{00000001-42E4-45A4-8AB1-B01CCC2EBB8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428.51</c:v>
                </c:pt>
                <c:pt idx="1">
                  <c:v>444.6</c:v>
                </c:pt>
                <c:pt idx="2">
                  <c:v>481.86</c:v>
                </c:pt>
                <c:pt idx="3">
                  <c:v>444.54</c:v>
                </c:pt>
                <c:pt idx="4">
                  <c:v>447.44</c:v>
                </c:pt>
              </c:numCache>
            </c:numRef>
          </c:val>
          <c:extLst>
            <c:ext xmlns:c16="http://schemas.microsoft.com/office/drawing/2014/chart" uri="{C3380CC4-5D6E-409C-BE32-E72D297353CC}">
              <c16:uniqueId val="{00000000-02D1-485F-AA99-20EBE23F3CA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438.41</c:v>
                </c:pt>
              </c:numCache>
            </c:numRef>
          </c:val>
          <c:smooth val="0"/>
          <c:extLst>
            <c:ext xmlns:c16="http://schemas.microsoft.com/office/drawing/2014/chart" uri="{C3380CC4-5D6E-409C-BE32-E72D297353CC}">
              <c16:uniqueId val="{00000001-02D1-485F-AA99-20EBE23F3CA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128.09</c:v>
                </c:pt>
                <c:pt idx="1">
                  <c:v>129.5</c:v>
                </c:pt>
                <c:pt idx="2">
                  <c:v>124.73</c:v>
                </c:pt>
                <c:pt idx="3">
                  <c:v>132.79</c:v>
                </c:pt>
                <c:pt idx="4">
                  <c:v>120.67</c:v>
                </c:pt>
              </c:numCache>
            </c:numRef>
          </c:val>
          <c:extLst>
            <c:ext xmlns:c16="http://schemas.microsoft.com/office/drawing/2014/chart" uri="{C3380CC4-5D6E-409C-BE32-E72D297353CC}">
              <c16:uniqueId val="{00000000-3FB3-4A01-BCA8-9C6B8D2DC06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90.96</c:v>
                </c:pt>
              </c:numCache>
            </c:numRef>
          </c:val>
          <c:smooth val="0"/>
          <c:extLst>
            <c:ext xmlns:c16="http://schemas.microsoft.com/office/drawing/2014/chart" uri="{C3380CC4-5D6E-409C-BE32-E72D297353CC}">
              <c16:uniqueId val="{00000001-3FB3-4A01-BCA8-9C6B8D2DC06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119.03</c:v>
                </c:pt>
                <c:pt idx="1">
                  <c:v>117.65</c:v>
                </c:pt>
                <c:pt idx="2">
                  <c:v>110.55</c:v>
                </c:pt>
                <c:pt idx="3">
                  <c:v>114.6</c:v>
                </c:pt>
                <c:pt idx="4">
                  <c:v>126.22</c:v>
                </c:pt>
              </c:numCache>
            </c:numRef>
          </c:val>
          <c:extLst>
            <c:ext xmlns:c16="http://schemas.microsoft.com/office/drawing/2014/chart" uri="{C3380CC4-5D6E-409C-BE32-E72D297353CC}">
              <c16:uniqueId val="{00000000-A824-4A1D-BF99-931D4AF9993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197.04</c:v>
                </c:pt>
              </c:numCache>
            </c:numRef>
          </c:val>
          <c:smooth val="0"/>
          <c:extLst>
            <c:ext xmlns:c16="http://schemas.microsoft.com/office/drawing/2014/chart" uri="{C3380CC4-5D6E-409C-BE32-E72D297353CC}">
              <c16:uniqueId val="{00000001-A824-4A1D-BF99-931D4AF9993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鳥取県　北栄町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2">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A7</v>
      </c>
      <c r="X8" s="78"/>
      <c r="Y8" s="78"/>
      <c r="Z8" s="78"/>
      <c r="AA8" s="78"/>
      <c r="AB8" s="78"/>
      <c r="AC8" s="78"/>
      <c r="AD8" s="78" t="str">
        <f>データ!$M$6</f>
        <v>非設置</v>
      </c>
      <c r="AE8" s="78"/>
      <c r="AF8" s="78"/>
      <c r="AG8" s="78"/>
      <c r="AH8" s="78"/>
      <c r="AI8" s="78"/>
      <c r="AJ8" s="78"/>
      <c r="AK8" s="2"/>
      <c r="AL8" s="69">
        <f>データ!$R$6</f>
        <v>14508</v>
      </c>
      <c r="AM8" s="69"/>
      <c r="AN8" s="69"/>
      <c r="AO8" s="69"/>
      <c r="AP8" s="69"/>
      <c r="AQ8" s="69"/>
      <c r="AR8" s="69"/>
      <c r="AS8" s="69"/>
      <c r="AT8" s="37">
        <f>データ!$S$6</f>
        <v>56.94</v>
      </c>
      <c r="AU8" s="38"/>
      <c r="AV8" s="38"/>
      <c r="AW8" s="38"/>
      <c r="AX8" s="38"/>
      <c r="AY8" s="38"/>
      <c r="AZ8" s="38"/>
      <c r="BA8" s="38"/>
      <c r="BB8" s="58">
        <f>データ!$T$6</f>
        <v>254.79</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2">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2">
      <c r="A10" s="2"/>
      <c r="B10" s="37" t="str">
        <f>データ!$N$6</f>
        <v>-</v>
      </c>
      <c r="C10" s="38"/>
      <c r="D10" s="38"/>
      <c r="E10" s="38"/>
      <c r="F10" s="38"/>
      <c r="G10" s="38"/>
      <c r="H10" s="38"/>
      <c r="I10" s="37">
        <f>データ!$O$6</f>
        <v>67.83</v>
      </c>
      <c r="J10" s="38"/>
      <c r="K10" s="38"/>
      <c r="L10" s="38"/>
      <c r="M10" s="38"/>
      <c r="N10" s="38"/>
      <c r="O10" s="68"/>
      <c r="P10" s="58">
        <f>データ!$P$6</f>
        <v>99.32</v>
      </c>
      <c r="Q10" s="58"/>
      <c r="R10" s="58"/>
      <c r="S10" s="58"/>
      <c r="T10" s="58"/>
      <c r="U10" s="58"/>
      <c r="V10" s="58"/>
      <c r="W10" s="69">
        <f>データ!$Q$6</f>
        <v>3025</v>
      </c>
      <c r="X10" s="69"/>
      <c r="Y10" s="69"/>
      <c r="Z10" s="69"/>
      <c r="AA10" s="69"/>
      <c r="AB10" s="69"/>
      <c r="AC10" s="69"/>
      <c r="AD10" s="2"/>
      <c r="AE10" s="2"/>
      <c r="AF10" s="2"/>
      <c r="AG10" s="2"/>
      <c r="AH10" s="2"/>
      <c r="AI10" s="2"/>
      <c r="AJ10" s="2"/>
      <c r="AK10" s="2"/>
      <c r="AL10" s="69">
        <f>データ!$U$6</f>
        <v>14353</v>
      </c>
      <c r="AM10" s="69"/>
      <c r="AN10" s="69"/>
      <c r="AO10" s="69"/>
      <c r="AP10" s="69"/>
      <c r="AQ10" s="69"/>
      <c r="AR10" s="69"/>
      <c r="AS10" s="69"/>
      <c r="AT10" s="37">
        <f>データ!$V$6</f>
        <v>56.94</v>
      </c>
      <c r="AU10" s="38"/>
      <c r="AV10" s="38"/>
      <c r="AW10" s="38"/>
      <c r="AX10" s="38"/>
      <c r="AY10" s="38"/>
      <c r="AZ10" s="38"/>
      <c r="BA10" s="38"/>
      <c r="BB10" s="58">
        <f>データ!$W$6</f>
        <v>252.07</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2">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2">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111</v>
      </c>
      <c r="BM47" s="43"/>
      <c r="BN47" s="43"/>
      <c r="BO47" s="43"/>
      <c r="BP47" s="43"/>
      <c r="BQ47" s="43"/>
      <c r="BR47" s="43"/>
      <c r="BS47" s="43"/>
      <c r="BT47" s="43"/>
      <c r="BU47" s="43"/>
      <c r="BV47" s="43"/>
      <c r="BW47" s="43"/>
      <c r="BX47" s="43"/>
      <c r="BY47" s="43"/>
      <c r="BZ47" s="44"/>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2">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2">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110</v>
      </c>
      <c r="BM66" s="43"/>
      <c r="BN66" s="43"/>
      <c r="BO66" s="43"/>
      <c r="BP66" s="43"/>
      <c r="BQ66" s="43"/>
      <c r="BR66" s="43"/>
      <c r="BS66" s="43"/>
      <c r="BT66" s="43"/>
      <c r="BU66" s="43"/>
      <c r="BV66" s="43"/>
      <c r="BW66" s="43"/>
      <c r="BX66" s="43"/>
      <c r="BY66" s="43"/>
      <c r="BZ66" s="44"/>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qHFV2oLv/bZRuBhWBRJNJvl0rRb4Dcik16ZtNnvl5Nilt/x2t9mqMAvC14ocFcRNSO6IxM/RSeRjiMETanefSg==" saltValue="kB4xDxjL/FGhkRgkS5pMO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313726</v>
      </c>
      <c r="D6" s="20">
        <f t="shared" si="3"/>
        <v>46</v>
      </c>
      <c r="E6" s="20">
        <f t="shared" si="3"/>
        <v>1</v>
      </c>
      <c r="F6" s="20">
        <f t="shared" si="3"/>
        <v>0</v>
      </c>
      <c r="G6" s="20">
        <f t="shared" si="3"/>
        <v>1</v>
      </c>
      <c r="H6" s="20" t="str">
        <f t="shared" si="3"/>
        <v>鳥取県　北栄町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67.83</v>
      </c>
      <c r="P6" s="21">
        <f t="shared" si="3"/>
        <v>99.32</v>
      </c>
      <c r="Q6" s="21">
        <f t="shared" si="3"/>
        <v>3025</v>
      </c>
      <c r="R6" s="21">
        <f t="shared" si="3"/>
        <v>14508</v>
      </c>
      <c r="S6" s="21">
        <f t="shared" si="3"/>
        <v>56.94</v>
      </c>
      <c r="T6" s="21">
        <f t="shared" si="3"/>
        <v>254.79</v>
      </c>
      <c r="U6" s="21">
        <f t="shared" si="3"/>
        <v>14353</v>
      </c>
      <c r="V6" s="21">
        <f t="shared" si="3"/>
        <v>56.94</v>
      </c>
      <c r="W6" s="21">
        <f t="shared" si="3"/>
        <v>252.07</v>
      </c>
      <c r="X6" s="22">
        <f>IF(X7="",NA(),X7)</f>
        <v>124.45</v>
      </c>
      <c r="Y6" s="22">
        <f t="shared" ref="Y6:AG6" si="4">IF(Y7="",NA(),Y7)</f>
        <v>126.47</v>
      </c>
      <c r="Z6" s="22">
        <f t="shared" si="4"/>
        <v>134.97999999999999</v>
      </c>
      <c r="AA6" s="22">
        <f t="shared" si="4"/>
        <v>133.55000000000001</v>
      </c>
      <c r="AB6" s="22">
        <f t="shared" si="4"/>
        <v>120.52</v>
      </c>
      <c r="AC6" s="22">
        <f t="shared" si="4"/>
        <v>108.76</v>
      </c>
      <c r="AD6" s="22">
        <f t="shared" si="4"/>
        <v>108.46</v>
      </c>
      <c r="AE6" s="22">
        <f t="shared" si="4"/>
        <v>109.02</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7.48</v>
      </c>
      <c r="AO6" s="22">
        <f t="shared" si="5"/>
        <v>11.94</v>
      </c>
      <c r="AP6" s="22">
        <f t="shared" si="5"/>
        <v>11</v>
      </c>
      <c r="AQ6" s="22">
        <f t="shared" si="5"/>
        <v>8.86</v>
      </c>
      <c r="AR6" s="22">
        <f t="shared" si="5"/>
        <v>7.65</v>
      </c>
      <c r="AS6" s="21" t="str">
        <f>IF(AS7="","",IF(AS7="-","【-】","【"&amp;SUBSTITUTE(TEXT(AS7,"#,##0.00"),"-","△")&amp;"】"))</f>
        <v>【1.34】</v>
      </c>
      <c r="AT6" s="22">
        <f>IF(AT7="",NA(),AT7)</f>
        <v>186.17</v>
      </c>
      <c r="AU6" s="22">
        <f t="shared" ref="AU6:BC6" si="6">IF(AU7="",NA(),AU7)</f>
        <v>188.87</v>
      </c>
      <c r="AV6" s="22">
        <f t="shared" si="6"/>
        <v>333.6</v>
      </c>
      <c r="AW6" s="22">
        <f t="shared" si="6"/>
        <v>434.96</v>
      </c>
      <c r="AX6" s="22">
        <f t="shared" si="6"/>
        <v>479.09</v>
      </c>
      <c r="AY6" s="22">
        <f t="shared" si="6"/>
        <v>359.7</v>
      </c>
      <c r="AZ6" s="22">
        <f t="shared" si="6"/>
        <v>362.93</v>
      </c>
      <c r="BA6" s="22">
        <f t="shared" si="6"/>
        <v>371.81</v>
      </c>
      <c r="BB6" s="22">
        <f t="shared" si="6"/>
        <v>384.23</v>
      </c>
      <c r="BC6" s="22">
        <f t="shared" si="6"/>
        <v>364.3</v>
      </c>
      <c r="BD6" s="21" t="str">
        <f>IF(BD7="","",IF(BD7="-","【-】","【"&amp;SUBSTITUTE(TEXT(BD7,"#,##0.00"),"-","△")&amp;"】"))</f>
        <v>【252.29】</v>
      </c>
      <c r="BE6" s="22">
        <f>IF(BE7="",NA(),BE7)</f>
        <v>428.51</v>
      </c>
      <c r="BF6" s="22">
        <f t="shared" ref="BF6:BN6" si="7">IF(BF7="",NA(),BF7)</f>
        <v>444.6</v>
      </c>
      <c r="BG6" s="22">
        <f t="shared" si="7"/>
        <v>481.86</v>
      </c>
      <c r="BH6" s="22">
        <f t="shared" si="7"/>
        <v>444.54</v>
      </c>
      <c r="BI6" s="22">
        <f t="shared" si="7"/>
        <v>447.44</v>
      </c>
      <c r="BJ6" s="22">
        <f t="shared" si="7"/>
        <v>447.01</v>
      </c>
      <c r="BK6" s="22">
        <f t="shared" si="7"/>
        <v>439.05</v>
      </c>
      <c r="BL6" s="22">
        <f t="shared" si="7"/>
        <v>465.85</v>
      </c>
      <c r="BM6" s="22">
        <f t="shared" si="7"/>
        <v>439.43</v>
      </c>
      <c r="BN6" s="22">
        <f t="shared" si="7"/>
        <v>438.41</v>
      </c>
      <c r="BO6" s="21" t="str">
        <f>IF(BO7="","",IF(BO7="-","【-】","【"&amp;SUBSTITUTE(TEXT(BO7,"#,##0.00"),"-","△")&amp;"】"))</f>
        <v>【268.07】</v>
      </c>
      <c r="BP6" s="22">
        <f>IF(BP7="",NA(),BP7)</f>
        <v>128.09</v>
      </c>
      <c r="BQ6" s="22">
        <f t="shared" ref="BQ6:BY6" si="8">IF(BQ7="",NA(),BQ7)</f>
        <v>129.5</v>
      </c>
      <c r="BR6" s="22">
        <f t="shared" si="8"/>
        <v>124.73</v>
      </c>
      <c r="BS6" s="22">
        <f t="shared" si="8"/>
        <v>132.79</v>
      </c>
      <c r="BT6" s="22">
        <f t="shared" si="8"/>
        <v>120.67</v>
      </c>
      <c r="BU6" s="22">
        <f t="shared" si="8"/>
        <v>95.81</v>
      </c>
      <c r="BV6" s="22">
        <f t="shared" si="8"/>
        <v>95.26</v>
      </c>
      <c r="BW6" s="22">
        <f t="shared" si="8"/>
        <v>92.39</v>
      </c>
      <c r="BX6" s="22">
        <f t="shared" si="8"/>
        <v>94.41</v>
      </c>
      <c r="BY6" s="22">
        <f t="shared" si="8"/>
        <v>90.96</v>
      </c>
      <c r="BZ6" s="21" t="str">
        <f>IF(BZ7="","",IF(BZ7="-","【-】","【"&amp;SUBSTITUTE(TEXT(BZ7,"#,##0.00"),"-","△")&amp;"】"))</f>
        <v>【97.47】</v>
      </c>
      <c r="CA6" s="22">
        <f>IF(CA7="",NA(),CA7)</f>
        <v>119.03</v>
      </c>
      <c r="CB6" s="22">
        <f t="shared" ref="CB6:CJ6" si="9">IF(CB7="",NA(),CB7)</f>
        <v>117.65</v>
      </c>
      <c r="CC6" s="22">
        <f t="shared" si="9"/>
        <v>110.55</v>
      </c>
      <c r="CD6" s="22">
        <f t="shared" si="9"/>
        <v>114.6</v>
      </c>
      <c r="CE6" s="22">
        <f t="shared" si="9"/>
        <v>126.22</v>
      </c>
      <c r="CF6" s="22">
        <f t="shared" si="9"/>
        <v>189.58</v>
      </c>
      <c r="CG6" s="22">
        <f t="shared" si="9"/>
        <v>192.82</v>
      </c>
      <c r="CH6" s="22">
        <f t="shared" si="9"/>
        <v>192.98</v>
      </c>
      <c r="CI6" s="22">
        <f t="shared" si="9"/>
        <v>192.13</v>
      </c>
      <c r="CJ6" s="22">
        <f t="shared" si="9"/>
        <v>197.04</v>
      </c>
      <c r="CK6" s="21" t="str">
        <f>IF(CK7="","",IF(CK7="-","【-】","【"&amp;SUBSTITUTE(TEXT(CK7,"#,##0.00"),"-","△")&amp;"】"))</f>
        <v>【174.75】</v>
      </c>
      <c r="CL6" s="22">
        <f>IF(CL7="",NA(),CL7)</f>
        <v>53.75</v>
      </c>
      <c r="CM6" s="22">
        <f t="shared" ref="CM6:CU6" si="10">IF(CM7="",NA(),CM7)</f>
        <v>53.21</v>
      </c>
      <c r="CN6" s="22">
        <f t="shared" si="10"/>
        <v>55.64</v>
      </c>
      <c r="CO6" s="22">
        <f t="shared" si="10"/>
        <v>54.06</v>
      </c>
      <c r="CP6" s="22">
        <f t="shared" si="10"/>
        <v>57.17</v>
      </c>
      <c r="CQ6" s="22">
        <f t="shared" si="10"/>
        <v>55.22</v>
      </c>
      <c r="CR6" s="22">
        <f t="shared" si="10"/>
        <v>54.05</v>
      </c>
      <c r="CS6" s="22">
        <f t="shared" si="10"/>
        <v>54.43</v>
      </c>
      <c r="CT6" s="22">
        <f t="shared" si="10"/>
        <v>53.87</v>
      </c>
      <c r="CU6" s="22">
        <f t="shared" si="10"/>
        <v>54.49</v>
      </c>
      <c r="CV6" s="21" t="str">
        <f>IF(CV7="","",IF(CV7="-","【-】","【"&amp;SUBSTITUTE(TEXT(CV7,"#,##0.00"),"-","△")&amp;"】"))</f>
        <v>【59.97】</v>
      </c>
      <c r="CW6" s="22">
        <f>IF(CW7="",NA(),CW7)</f>
        <v>85.54</v>
      </c>
      <c r="CX6" s="22">
        <f t="shared" ref="CX6:DF6" si="11">IF(CX7="",NA(),CX7)</f>
        <v>83.29</v>
      </c>
      <c r="CY6" s="22">
        <f t="shared" si="11"/>
        <v>81.83</v>
      </c>
      <c r="CZ6" s="22">
        <f t="shared" si="11"/>
        <v>84.14</v>
      </c>
      <c r="DA6" s="22">
        <f t="shared" si="11"/>
        <v>77.16</v>
      </c>
      <c r="DB6" s="22">
        <f t="shared" si="11"/>
        <v>80.930000000000007</v>
      </c>
      <c r="DC6" s="22">
        <f t="shared" si="11"/>
        <v>80.510000000000005</v>
      </c>
      <c r="DD6" s="22">
        <f t="shared" si="11"/>
        <v>79.44</v>
      </c>
      <c r="DE6" s="22">
        <f t="shared" si="11"/>
        <v>79.489999999999995</v>
      </c>
      <c r="DF6" s="22">
        <f t="shared" si="11"/>
        <v>78.8</v>
      </c>
      <c r="DG6" s="21" t="str">
        <f>IF(DG7="","",IF(DG7="-","【-】","【"&amp;SUBSTITUTE(TEXT(DG7,"#,##0.00"),"-","△")&amp;"】"))</f>
        <v>【89.76】</v>
      </c>
      <c r="DH6" s="22">
        <f>IF(DH7="",NA(),DH7)</f>
        <v>48.24</v>
      </c>
      <c r="DI6" s="22">
        <f t="shared" ref="DI6:DQ6" si="12">IF(DI7="",NA(),DI7)</f>
        <v>49.09</v>
      </c>
      <c r="DJ6" s="22">
        <f t="shared" si="12"/>
        <v>50.91</v>
      </c>
      <c r="DK6" s="22">
        <f t="shared" si="12"/>
        <v>51.69</v>
      </c>
      <c r="DL6" s="22">
        <f t="shared" si="12"/>
        <v>53.16</v>
      </c>
      <c r="DM6" s="22">
        <f t="shared" si="12"/>
        <v>47.97</v>
      </c>
      <c r="DN6" s="22">
        <f t="shared" si="12"/>
        <v>49.12</v>
      </c>
      <c r="DO6" s="22">
        <f t="shared" si="12"/>
        <v>49.39</v>
      </c>
      <c r="DP6" s="22">
        <f t="shared" si="12"/>
        <v>50.75</v>
      </c>
      <c r="DQ6" s="22">
        <f t="shared" si="12"/>
        <v>51.72</v>
      </c>
      <c r="DR6" s="21" t="str">
        <f>IF(DR7="","",IF(DR7="-","【-】","【"&amp;SUBSTITUTE(TEXT(DR7,"#,##0.00"),"-","△")&amp;"】"))</f>
        <v>【51.51】</v>
      </c>
      <c r="DS6" s="21">
        <f>IF(DS7="",NA(),DS7)</f>
        <v>0</v>
      </c>
      <c r="DT6" s="21">
        <f t="shared" ref="DT6:EB6" si="13">IF(DT7="",NA(),DT7)</f>
        <v>0</v>
      </c>
      <c r="DU6" s="21">
        <f t="shared" si="13"/>
        <v>0</v>
      </c>
      <c r="DV6" s="22">
        <f t="shared" si="13"/>
        <v>7.26</v>
      </c>
      <c r="DW6" s="22">
        <f t="shared" si="13"/>
        <v>8.4</v>
      </c>
      <c r="DX6" s="22">
        <f t="shared" si="13"/>
        <v>15.33</v>
      </c>
      <c r="DY6" s="22">
        <f t="shared" si="13"/>
        <v>16.760000000000002</v>
      </c>
      <c r="DZ6" s="22">
        <f t="shared" si="13"/>
        <v>18.57</v>
      </c>
      <c r="EA6" s="22">
        <f t="shared" si="13"/>
        <v>21.14</v>
      </c>
      <c r="EB6" s="22">
        <f t="shared" si="13"/>
        <v>22.12</v>
      </c>
      <c r="EC6" s="21" t="str">
        <f>IF(EC7="","",IF(EC7="-","【-】","【"&amp;SUBSTITUTE(TEXT(EC7,"#,##0.00"),"-","△")&amp;"】"))</f>
        <v>【23.75】</v>
      </c>
      <c r="ED6" s="22">
        <f>IF(ED7="",NA(),ED7)</f>
        <v>0.94</v>
      </c>
      <c r="EE6" s="22">
        <f t="shared" ref="EE6:EM6" si="14">IF(EE7="",NA(),EE7)</f>
        <v>1</v>
      </c>
      <c r="EF6" s="22">
        <f t="shared" si="14"/>
        <v>1</v>
      </c>
      <c r="EG6" s="22">
        <f t="shared" si="14"/>
        <v>0.59</v>
      </c>
      <c r="EH6" s="22">
        <f t="shared" si="14"/>
        <v>0.23</v>
      </c>
      <c r="EI6" s="22">
        <f t="shared" si="14"/>
        <v>0.43</v>
      </c>
      <c r="EJ6" s="22">
        <f t="shared" si="14"/>
        <v>0.42</v>
      </c>
      <c r="EK6" s="22">
        <f t="shared" si="14"/>
        <v>0.44</v>
      </c>
      <c r="EL6" s="22">
        <f t="shared" si="14"/>
        <v>0.5</v>
      </c>
      <c r="EM6" s="22">
        <f t="shared" si="14"/>
        <v>0.4</v>
      </c>
      <c r="EN6" s="21" t="str">
        <f>IF(EN7="","",IF(EN7="-","【-】","【"&amp;SUBSTITUTE(TEXT(EN7,"#,##0.00"),"-","△")&amp;"】"))</f>
        <v>【0.67】</v>
      </c>
    </row>
    <row r="7" spans="1:144" s="23" customFormat="1" x14ac:dyDescent="0.2">
      <c r="A7" s="15"/>
      <c r="B7" s="24">
        <v>2022</v>
      </c>
      <c r="C7" s="24">
        <v>313726</v>
      </c>
      <c r="D7" s="24">
        <v>46</v>
      </c>
      <c r="E7" s="24">
        <v>1</v>
      </c>
      <c r="F7" s="24">
        <v>0</v>
      </c>
      <c r="G7" s="24">
        <v>1</v>
      </c>
      <c r="H7" s="24" t="s">
        <v>93</v>
      </c>
      <c r="I7" s="24" t="s">
        <v>94</v>
      </c>
      <c r="J7" s="24" t="s">
        <v>95</v>
      </c>
      <c r="K7" s="24" t="s">
        <v>96</v>
      </c>
      <c r="L7" s="24" t="s">
        <v>97</v>
      </c>
      <c r="M7" s="24" t="s">
        <v>98</v>
      </c>
      <c r="N7" s="25" t="s">
        <v>99</v>
      </c>
      <c r="O7" s="25">
        <v>67.83</v>
      </c>
      <c r="P7" s="25">
        <v>99.32</v>
      </c>
      <c r="Q7" s="25">
        <v>3025</v>
      </c>
      <c r="R7" s="25">
        <v>14508</v>
      </c>
      <c r="S7" s="25">
        <v>56.94</v>
      </c>
      <c r="T7" s="25">
        <v>254.79</v>
      </c>
      <c r="U7" s="25">
        <v>14353</v>
      </c>
      <c r="V7" s="25">
        <v>56.94</v>
      </c>
      <c r="W7" s="25">
        <v>252.07</v>
      </c>
      <c r="X7" s="25">
        <v>124.45</v>
      </c>
      <c r="Y7" s="25">
        <v>126.47</v>
      </c>
      <c r="Z7" s="25">
        <v>134.97999999999999</v>
      </c>
      <c r="AA7" s="25">
        <v>133.55000000000001</v>
      </c>
      <c r="AB7" s="25">
        <v>120.52</v>
      </c>
      <c r="AC7" s="25">
        <v>108.76</v>
      </c>
      <c r="AD7" s="25">
        <v>108.46</v>
      </c>
      <c r="AE7" s="25">
        <v>109.02</v>
      </c>
      <c r="AF7" s="25">
        <v>107.81</v>
      </c>
      <c r="AG7" s="25">
        <v>107.21</v>
      </c>
      <c r="AH7" s="25">
        <v>108.7</v>
      </c>
      <c r="AI7" s="25">
        <v>0</v>
      </c>
      <c r="AJ7" s="25">
        <v>0</v>
      </c>
      <c r="AK7" s="25">
        <v>0</v>
      </c>
      <c r="AL7" s="25">
        <v>0</v>
      </c>
      <c r="AM7" s="25">
        <v>0</v>
      </c>
      <c r="AN7" s="25">
        <v>7.48</v>
      </c>
      <c r="AO7" s="25">
        <v>11.94</v>
      </c>
      <c r="AP7" s="25">
        <v>11</v>
      </c>
      <c r="AQ7" s="25">
        <v>8.86</v>
      </c>
      <c r="AR7" s="25">
        <v>7.65</v>
      </c>
      <c r="AS7" s="25">
        <v>1.34</v>
      </c>
      <c r="AT7" s="25">
        <v>186.17</v>
      </c>
      <c r="AU7" s="25">
        <v>188.87</v>
      </c>
      <c r="AV7" s="25">
        <v>333.6</v>
      </c>
      <c r="AW7" s="25">
        <v>434.96</v>
      </c>
      <c r="AX7" s="25">
        <v>479.09</v>
      </c>
      <c r="AY7" s="25">
        <v>359.7</v>
      </c>
      <c r="AZ7" s="25">
        <v>362.93</v>
      </c>
      <c r="BA7" s="25">
        <v>371.81</v>
      </c>
      <c r="BB7" s="25">
        <v>384.23</v>
      </c>
      <c r="BC7" s="25">
        <v>364.3</v>
      </c>
      <c r="BD7" s="25">
        <v>252.29</v>
      </c>
      <c r="BE7" s="25">
        <v>428.51</v>
      </c>
      <c r="BF7" s="25">
        <v>444.6</v>
      </c>
      <c r="BG7" s="25">
        <v>481.86</v>
      </c>
      <c r="BH7" s="25">
        <v>444.54</v>
      </c>
      <c r="BI7" s="25">
        <v>447.44</v>
      </c>
      <c r="BJ7" s="25">
        <v>447.01</v>
      </c>
      <c r="BK7" s="25">
        <v>439.05</v>
      </c>
      <c r="BL7" s="25">
        <v>465.85</v>
      </c>
      <c r="BM7" s="25">
        <v>439.43</v>
      </c>
      <c r="BN7" s="25">
        <v>438.41</v>
      </c>
      <c r="BO7" s="25">
        <v>268.07</v>
      </c>
      <c r="BP7" s="25">
        <v>128.09</v>
      </c>
      <c r="BQ7" s="25">
        <v>129.5</v>
      </c>
      <c r="BR7" s="25">
        <v>124.73</v>
      </c>
      <c r="BS7" s="25">
        <v>132.79</v>
      </c>
      <c r="BT7" s="25">
        <v>120.67</v>
      </c>
      <c r="BU7" s="25">
        <v>95.81</v>
      </c>
      <c r="BV7" s="25">
        <v>95.26</v>
      </c>
      <c r="BW7" s="25">
        <v>92.39</v>
      </c>
      <c r="BX7" s="25">
        <v>94.41</v>
      </c>
      <c r="BY7" s="25">
        <v>90.96</v>
      </c>
      <c r="BZ7" s="25">
        <v>97.47</v>
      </c>
      <c r="CA7" s="25">
        <v>119.03</v>
      </c>
      <c r="CB7" s="25">
        <v>117.65</v>
      </c>
      <c r="CC7" s="25">
        <v>110.55</v>
      </c>
      <c r="CD7" s="25">
        <v>114.6</v>
      </c>
      <c r="CE7" s="25">
        <v>126.22</v>
      </c>
      <c r="CF7" s="25">
        <v>189.58</v>
      </c>
      <c r="CG7" s="25">
        <v>192.82</v>
      </c>
      <c r="CH7" s="25">
        <v>192.98</v>
      </c>
      <c r="CI7" s="25">
        <v>192.13</v>
      </c>
      <c r="CJ7" s="25">
        <v>197.04</v>
      </c>
      <c r="CK7" s="25">
        <v>174.75</v>
      </c>
      <c r="CL7" s="25">
        <v>53.75</v>
      </c>
      <c r="CM7" s="25">
        <v>53.21</v>
      </c>
      <c r="CN7" s="25">
        <v>55.64</v>
      </c>
      <c r="CO7" s="25">
        <v>54.06</v>
      </c>
      <c r="CP7" s="25">
        <v>57.17</v>
      </c>
      <c r="CQ7" s="25">
        <v>55.22</v>
      </c>
      <c r="CR7" s="25">
        <v>54.05</v>
      </c>
      <c r="CS7" s="25">
        <v>54.43</v>
      </c>
      <c r="CT7" s="25">
        <v>53.87</v>
      </c>
      <c r="CU7" s="25">
        <v>54.49</v>
      </c>
      <c r="CV7" s="25">
        <v>59.97</v>
      </c>
      <c r="CW7" s="25">
        <v>85.54</v>
      </c>
      <c r="CX7" s="25">
        <v>83.29</v>
      </c>
      <c r="CY7" s="25">
        <v>81.83</v>
      </c>
      <c r="CZ7" s="25">
        <v>84.14</v>
      </c>
      <c r="DA7" s="25">
        <v>77.16</v>
      </c>
      <c r="DB7" s="25">
        <v>80.930000000000007</v>
      </c>
      <c r="DC7" s="25">
        <v>80.510000000000005</v>
      </c>
      <c r="DD7" s="25">
        <v>79.44</v>
      </c>
      <c r="DE7" s="25">
        <v>79.489999999999995</v>
      </c>
      <c r="DF7" s="25">
        <v>78.8</v>
      </c>
      <c r="DG7" s="25">
        <v>89.76</v>
      </c>
      <c r="DH7" s="25">
        <v>48.24</v>
      </c>
      <c r="DI7" s="25">
        <v>49.09</v>
      </c>
      <c r="DJ7" s="25">
        <v>50.91</v>
      </c>
      <c r="DK7" s="25">
        <v>51.69</v>
      </c>
      <c r="DL7" s="25">
        <v>53.16</v>
      </c>
      <c r="DM7" s="25">
        <v>47.97</v>
      </c>
      <c r="DN7" s="25">
        <v>49.12</v>
      </c>
      <c r="DO7" s="25">
        <v>49.39</v>
      </c>
      <c r="DP7" s="25">
        <v>50.75</v>
      </c>
      <c r="DQ7" s="25">
        <v>51.72</v>
      </c>
      <c r="DR7" s="25">
        <v>51.51</v>
      </c>
      <c r="DS7" s="25">
        <v>0</v>
      </c>
      <c r="DT7" s="25">
        <v>0</v>
      </c>
      <c r="DU7" s="25">
        <v>0</v>
      </c>
      <c r="DV7" s="25">
        <v>7.26</v>
      </c>
      <c r="DW7" s="25">
        <v>8.4</v>
      </c>
      <c r="DX7" s="25">
        <v>15.33</v>
      </c>
      <c r="DY7" s="25">
        <v>16.760000000000002</v>
      </c>
      <c r="DZ7" s="25">
        <v>18.57</v>
      </c>
      <c r="EA7" s="25">
        <v>21.14</v>
      </c>
      <c r="EB7" s="25">
        <v>22.12</v>
      </c>
      <c r="EC7" s="25">
        <v>23.75</v>
      </c>
      <c r="ED7" s="25">
        <v>0.94</v>
      </c>
      <c r="EE7" s="25">
        <v>1</v>
      </c>
      <c r="EF7" s="25">
        <v>1</v>
      </c>
      <c r="EG7" s="25">
        <v>0.59</v>
      </c>
      <c r="EH7" s="25">
        <v>0.23</v>
      </c>
      <c r="EI7" s="25">
        <v>0.43</v>
      </c>
      <c r="EJ7" s="25">
        <v>0.42</v>
      </c>
      <c r="EK7" s="25">
        <v>0.44</v>
      </c>
      <c r="EL7" s="25">
        <v>0.5</v>
      </c>
      <c r="EM7" s="25">
        <v>0.4</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2024-01-22T02:16:23Z</cp:lastPrinted>
  <dcterms:created xsi:type="dcterms:W3CDTF">2023-12-05T00:58:38Z</dcterms:created>
  <dcterms:modified xsi:type="dcterms:W3CDTF">2024-02-07T06:23:35Z</dcterms:modified>
  <cp:category/>
</cp:coreProperties>
</file>