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4_大山町\"/>
    </mc:Choice>
  </mc:AlternateContent>
  <workbookProtection workbookAlgorithmName="SHA-512" workbookHashValue="UKfQ59KNkjV6oGW2mnqmWIClFx10pxnJ2LB+ck72lBkRpYwXRa/mif67Bmm6Qs/F7GE0k5ZEAE4na7cXxGBSmA==" workbookSaltValue="kPSBaBRTeFSkjiKBvXmc5Q=="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I10" i="4"/>
  <c r="B10"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<sst xmlns="http://schemas.openxmlformats.org/spreadsheetml/2006/main" count="236" uniqueCount="120">
  <si>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</si>
  <si>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</si>
  <si>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</si>
  <si>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</si>
  <si>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</si>
  <si>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</si>
  <si>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</si>
  <si>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</si>
  <si>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</si>
  <si>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</si>
  <si>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</si>
  <si>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</si>
  <si>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</si>
  <si>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</si>
  <si>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</si>
  <si>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</si>
  <si>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</si>
  <si>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</si>
  <si>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</si>
  <si>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</si>
  <si>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</si>
  <si>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</si>
  <si>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</si>
  <si>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</si>
  <si>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</si>
  <si>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</si>
  <si>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</si>
  <si>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</si>
  <si>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</si>
  <si>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</si>
  <si>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</si>
  <si>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</si>
  <si>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</si>
  <si>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</si>
  <si>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</si>
  <si>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</si>
  <si>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</si>
  <si>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</si>
  <si>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</si>
  <si>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</si>
  <si>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</si>
  <si>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</si>
  <si>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</si>
  <si>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</si>
  <si>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</si>
  <si>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</si>
  <si>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</si>
  <si>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</si>
  <si>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</si>
  <si>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</si>
  <si>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</si>
  <si>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</si>
  <si>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</si>
  <si>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</si>
  <si>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</si>
  <si>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</si>
  <si>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</si>
  <si>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</si>
  <si>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</si>
  <si>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</si>
  <si>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</si>
  <si>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</si>
  <si>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</si>
  <si>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</si>
  <si>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</si>
  <si>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</si>
  <si>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</si>
  <si>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</si>
  <si>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</si>
  <si>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</si>
  <si>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</si>
  <si>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</si>
  <si>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</si>
  <si>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</si>
  <si>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</si>
  <si>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</si>
  <si>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</si>
  <si>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</si>
  <si>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</si>
  <si>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</si>
  <si>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</si>
  <si>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</si>
  <si>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</si>
  <si>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</si>
  <si>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</si>
  <si>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</si>
  <si>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</si>
  <si>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</si>
  <si>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</si>
  <si>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</si>
  <si>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</si>
  <si>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</si>
  <si>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</si>
  <si>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</si>
  <si>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</si>
  <si>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</si>
  <si>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</si>
  <si>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</si>
  <si>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</si>
  <si>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</si>
  <si>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</si>
  <si>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</si>
  <si>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</si>
  <si>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</si>
  <si>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</si>
  <si>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</si>
  <si>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</si>
  <si>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</si>
  <si>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</si>
  <si>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</si>
  <si>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</si>
  <si>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</si>
  <si>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</si>
  <si>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</si>
  <si>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</si>
  <si>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</si>
  <si>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</si>
  <si>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t>
    </r>
    <r>
      <rPr>
        <sz val="11"/>
        <rFont val="ＭＳ ゴシック"/>
        <family val="3"/>
        <charset val="128"/>
      </rPr>
      <t>特定環境保全公共下水道事業は4処理区あり、古いものは供用開始から30年以上経過しており、施設の経年劣化が進み、更新時期となっている。このことが数値としてはわずかではあるが⑤経費回収率の低下および⑥汚水処理原価の上昇につながっているのが近年の現状である。
　これらの施設については調査・点検を行い、計画的に更新を行うことで延命していく必要がある。経過年数が進むにつれ、更新や修繕の必要箇所は増加傾向となっている。
　現在、計画的な改築等を行うことで施設の予防保全及びライフサイクルの縮小化を図るため、終末処理場の更新を進めている。また管渠については、耐用年数が経過するまで期間があるため、今後は計画的に調査を行い、老朽化対策をする必要があると思われる。</t>
    </r>
    <rPh sb="36" eb="38">
      <t>イジョウ</t>
    </rPh>
    <phoneticPr fontId="4"/>
  </si>
  <si>
    <t>　平成28年度に算定基礎の見直しを行い、①収益的収支比率、④企業債残高対事業規模比率、⑤経費回収率および⑥汚水処理原価は従前より改善した。平成29年度から料金統一化を図ったが、現状では健全経営が出来ているとは言えず、また、近年、人口減少などを背景とし①収益的収支比率の低下、⑤経費回収率の低下、⑥汚水処理原価の上昇の傾向となっており、引き続き経費削減に努めている。
　⑦施設利用率は全国平均、類似団体を下回る低い値で推移しており、計画的な施設および基本計画を見直し適切な施設規模となるよう改善を進めている。また、⑧水洗化率は全国平均、類似団体を下回っており、今後も100％に近づけるよう努めていきたい。
※④企業債残高対事業規模比率（R03）について
（誤）
決算統計（２４表１行（１２）2,091,510）÷（２６表１行（２）114,722）×100＝1,823.11
（正）
決算統計（２４表１行（１２）2,091,510－２４表１行（１６）2,048,342）÷（２６表１行（２）114,722）×100＝37.62</t>
    <rPh sb="30" eb="32">
      <t>キギョウ</t>
    </rPh>
    <rPh sb="32" eb="33">
      <t>サイ</t>
    </rPh>
    <rPh sb="33" eb="35">
      <t>ザンダカ</t>
    </rPh>
    <rPh sb="35" eb="36">
      <t>タイ</t>
    </rPh>
    <rPh sb="36" eb="38">
      <t>ジギョウ</t>
    </rPh>
    <rPh sb="38" eb="40">
      <t>キボ</t>
    </rPh>
    <rPh sb="40" eb="42">
      <t>ヒリツ</t>
    </rPh>
    <rPh sb="60" eb="62">
      <t>ジュウゼン</t>
    </rPh>
    <rPh sb="104" eb="105">
      <t>イ</t>
    </rPh>
    <rPh sb="208" eb="210">
      <t>スイイ</t>
    </rPh>
    <rPh sb="262" eb="264">
      <t>ゼンコク</t>
    </rPh>
    <rPh sb="264" eb="266">
      <t>ヘイキン</t>
    </rPh>
    <rPh sb="279" eb="281">
      <t>コンゴ</t>
    </rPh>
    <rPh sb="287" eb="288">
      <t>チカ</t>
    </rPh>
    <rPh sb="293" eb="294">
      <t>ツト</t>
    </rPh>
    <rPh sb="331" eb="333">
      <t>ケッサン</t>
    </rPh>
    <rPh sb="333" eb="335">
      <t>トウケイ</t>
    </rPh>
    <rPh sb="392" eb="394">
      <t>ケッサン</t>
    </rPh>
    <rPh sb="394" eb="396">
      <t>トウケイ</t>
    </rPh>
    <phoneticPr fontId="4"/>
  </si>
  <si>
    <t>　特定環境保全公共下水道事業は、その資産額から財政全体に与える影響も大きいことを踏まえ、計画的に施設の予防保全に努めなければならないと考える。
　また、発生対応型で心配される短期間に集中しての施設の老朽化による修繕にかかる費用増大とならないよう、計画的な費用配分を検討し、維持管理していかなければならない。財源については、使用料の適正化と人口減少が予想される状況を考慮し、施設の統廃合等により経費削減と併せ、令和６年度からの地方公営企業会計の法適用化に向けて一層の経営改善を進めていく必要がある。</t>
    <rPh sb="201" eb="202">
      <t>アワ</t>
    </rPh>
    <rPh sb="224" eb="225">
      <t>カ</t>
    </rPh>
    <rPh sb="226" eb="227">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</si>
</sst>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64-4BC3-A51E-54A799B976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1964-4BC3-A51E-54A799B976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97.57</c:v>
                </c:pt>
                <c:pt idx="1">
                  <c:v>97.16</c:v>
                </c:pt>
                <c:pt idx="2">
                  <c:v>94.18</c:v>
                </c:pt>
                <c:pt idx="3">
                  <c:v>96.52</c:v>
                </c:pt>
                <c:pt idx="4">
                  <c:v>91.66</c:v>
                </c:pt>
              </c:numCache>
            </c:numRef>
          </c:val>
          <c:extLst>
            <c:ext xmlns:c16="http://schemas.microsoft.com/office/drawing/2014/chart" uri="{C3380CC4-5D6E-409C-BE32-E72D297353CC}">
              <c16:uniqueId val="{00000000-5D23-4C05-B1E1-B36CF3DF9A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3-4C05-B1E1-B36CF3DF9A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0B-4F26-AAB9-D564C8682D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B-4F26-AAB9-D564C8682D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23-4D6D-8323-B14ACD6875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23-4D6D-8323-B14ACD6875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6-4B7C-BD1A-473D2B4291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6-4B7C-BD1A-473D2B4291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9E-402D-AD1C-3D61BF5A30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9E-402D-AD1C-3D61BF5A30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78.67</c:v>
                </c:pt>
                <c:pt idx="1">
                  <c:v>47.76</c:v>
                </c:pt>
                <c:pt idx="2">
                  <c:v>72.930000000000007</c:v>
                </c:pt>
                <c:pt idx="3">
                  <c:v>1823.11</c:v>
                </c:pt>
                <c:pt idx="4">
                  <c:v>50.82</c:v>
                </c:pt>
              </c:numCache>
            </c:numRef>
          </c:val>
          <c:extLst>
            <c:ext xmlns:c16="http://schemas.microsoft.com/office/drawing/2014/chart" uri="{C3380CC4-5D6E-409C-BE32-E72D297353CC}">
              <c16:uniqueId val="{00000000-C570-4259-8DA2-F435EBBB85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C570-4259-8DA2-F435EBBB85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88.73</c:v>
                </c:pt>
                <c:pt idx="1">
                  <c:v>75.8</c:v>
                </c:pt>
                <c:pt idx="2">
                  <c:v>91.94</c:v>
                </c:pt>
                <c:pt idx="3">
                  <c:v>79.599999999999994</c:v>
                </c:pt>
                <c:pt idx="4">
                  <c:v>76.319999999999993</c:v>
                </c:pt>
              </c:numCache>
            </c:numRef>
          </c:val>
          <c:extLst>
            <c:ext xmlns:c16="http://schemas.microsoft.com/office/drawing/2014/chart" uri="{C3380CC4-5D6E-409C-BE32-E72D297353CC}">
              <c16:uniqueId val="{00000000-5091-4916-88AB-3405B22E3E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5091-4916-88AB-3405B22E3E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189.83</c:v>
                </c:pt>
                <c:pt idx="1">
                  <c:v>214.74</c:v>
                </c:pt>
                <c:pt idx="2">
                  <c:v>183.17</c:v>
                </c:pt>
                <c:pt idx="3">
                  <c:v>211.25</c:v>
                </c:pt>
                <c:pt idx="4">
                  <c:v>228.44</c:v>
                </c:pt>
              </c:numCache>
            </c:numRef>
          </c:val>
          <c:extLst>
            <c:ext xmlns:c16="http://schemas.microsoft.com/office/drawing/2014/chart" uri="{C3380CC4-5D6E-409C-BE32-E72D297353CC}">
              <c16:uniqueId val="{00000000-0BA6-4158-A064-ED3415CA2B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0BA6-4158-A064-ED3415CA2B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26.12</c:v>
                </c:pt>
                <c:pt idx="1">
                  <c:v>26.68</c:v>
                </c:pt>
                <c:pt idx="2">
                  <c:v>25.28</c:v>
                </c:pt>
                <c:pt idx="3">
                  <c:v>25.23</c:v>
                </c:pt>
                <c:pt idx="4">
                  <c:v>24.3</c:v>
                </c:pt>
              </c:numCache>
            </c:numRef>
          </c:val>
          <c:extLst>
            <c:ext xmlns:c16="http://schemas.microsoft.com/office/drawing/2014/chart" uri="{C3380CC4-5D6E-409C-BE32-E72D297353CC}">
              <c16:uniqueId val="{00000000-1D3B-402E-875A-CF86D3B45A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1D3B-402E-875A-CF86D3B45A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81.03</c:v>
                </c:pt>
                <c:pt idx="1">
                  <c:v>83.12</c:v>
                </c:pt>
                <c:pt idx="2">
                  <c:v>83.36</c:v>
                </c:pt>
                <c:pt idx="3">
                  <c:v>85.44</c:v>
                </c:pt>
                <c:pt idx="4">
                  <c:v>83.66</c:v>
                </c:pt>
              </c:numCache>
            </c:numRef>
          </c:val>
          <c:extLst>
            <c:ext xmlns:c16="http://schemas.microsoft.com/office/drawing/2014/chart" uri="{C3380CC4-5D6E-409C-BE32-E72D297353CC}">
              <c16:uniqueId val="{00000000-DDD3-44C7-9348-1D917092BA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DDD3-44C7-9348-1D917092BA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鳥取県　大山町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6" t="s">
        <v>9</v>
      </c>
      <c r="BM7" s="77"/>
      <c r="BN7" s="77"/>
      <c r="BO7" s="77"/>
      <c r="BP7" s="77"/>
      <c r="BQ7" s="77"/>
      <c r="BR7" s="77"/>
      <c r="BS7" s="77"/>
      <c r="BT7" s="77"/>
      <c r="BU7" s="77"/>
      <c r="BV7" s="77"/>
      <c r="BW7" s="77"/>
      <c r="BX7" s="77"/>
      <c r="BY7" s="78"/>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54">
        <f>データ!S6</f>
        <v>15320</v>
      </c>
      <c r="AM8" s="54"/>
      <c r="AN8" s="54"/>
      <c r="AO8" s="54"/>
      <c r="AP8" s="54"/>
      <c r="AQ8" s="54"/>
      <c r="AR8" s="54"/>
      <c r="AS8" s="54"/>
      <c r="AT8" s="53">
        <f>データ!T6</f>
        <v>189.83</v>
      </c>
      <c r="AU8" s="53"/>
      <c r="AV8" s="53"/>
      <c r="AW8" s="53"/>
      <c r="AX8" s="53"/>
      <c r="AY8" s="53"/>
      <c r="AZ8" s="53"/>
      <c r="BA8" s="53"/>
      <c r="BB8" s="53">
        <f>データ!U6</f>
        <v>80.7</v>
      </c>
      <c r="BC8" s="53"/>
      <c r="BD8" s="53"/>
      <c r="BE8" s="53"/>
      <c r="BF8" s="53"/>
      <c r="BG8" s="53"/>
      <c r="BH8" s="53"/>
      <c r="BI8" s="53"/>
      <c r="BJ8" s="3"/>
      <c r="BK8" s="3"/>
      <c r="BL8" s="68" t="s">
        <v>10</v>
      </c>
      <c r="BM8" s="69"/>
      <c r="BN8" s="70" t="s">
        <v>11</v>
      </c>
      <c r="BO8" s="70"/>
      <c r="BP8" s="70"/>
      <c r="BQ8" s="70"/>
      <c r="BR8" s="70"/>
      <c r="BS8" s="70"/>
      <c r="BT8" s="70"/>
      <c r="BU8" s="70"/>
      <c r="BV8" s="70"/>
      <c r="BW8" s="70"/>
      <c r="BX8" s="70"/>
      <c r="BY8" s="71"/>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64" t="s">
        <v>20</v>
      </c>
      <c r="BM9" s="65"/>
      <c r="BN9" s="66" t="s">
        <v>21</v>
      </c>
      <c r="BO9" s="66"/>
      <c r="BP9" s="66"/>
      <c r="BQ9" s="66"/>
      <c r="BR9" s="66"/>
      <c r="BS9" s="66"/>
      <c r="BT9" s="66"/>
      <c r="BU9" s="66"/>
      <c r="BV9" s="66"/>
      <c r="BW9" s="66"/>
      <c r="BX9" s="66"/>
      <c r="BY9" s="67"/>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44.57</v>
      </c>
      <c r="Q10" s="53"/>
      <c r="R10" s="53"/>
      <c r="S10" s="53"/>
      <c r="T10" s="53"/>
      <c r="U10" s="53"/>
      <c r="V10" s="53"/>
      <c r="W10" s="53">
        <f>データ!Q6</f>
        <v>100</v>
      </c>
      <c r="X10" s="53"/>
      <c r="Y10" s="53"/>
      <c r="Z10" s="53"/>
      <c r="AA10" s="53"/>
      <c r="AB10" s="53"/>
      <c r="AC10" s="53"/>
      <c r="AD10" s="54">
        <f>データ!R6</f>
        <v>3667</v>
      </c>
      <c r="AE10" s="54"/>
      <c r="AF10" s="54"/>
      <c r="AG10" s="54"/>
      <c r="AH10" s="54"/>
      <c r="AI10" s="54"/>
      <c r="AJ10" s="54"/>
      <c r="AK10" s="2"/>
      <c r="AL10" s="54">
        <f>データ!V6</f>
        <v>6785</v>
      </c>
      <c r="AM10" s="54"/>
      <c r="AN10" s="54"/>
      <c r="AO10" s="54"/>
      <c r="AP10" s="54"/>
      <c r="AQ10" s="54"/>
      <c r="AR10" s="54"/>
      <c r="AS10" s="54"/>
      <c r="AT10" s="53">
        <f>データ!W6</f>
        <v>3.28</v>
      </c>
      <c r="AU10" s="53"/>
      <c r="AV10" s="53"/>
      <c r="AW10" s="53"/>
      <c r="AX10" s="53"/>
      <c r="AY10" s="53"/>
      <c r="AZ10" s="53"/>
      <c r="BA10" s="53"/>
      <c r="BB10" s="53">
        <f>データ!X6</f>
        <v>2068.6</v>
      </c>
      <c r="BC10" s="53"/>
      <c r="BD10" s="53"/>
      <c r="BE10" s="53"/>
      <c r="BF10" s="53"/>
      <c r="BG10" s="53"/>
      <c r="BH10" s="53"/>
      <c r="BI10" s="53"/>
      <c r="BJ10" s="2"/>
      <c r="BK10" s="2"/>
      <c r="BL10" s="55" t="s">
        <v>22</v>
      </c>
      <c r="BM10" s="56"/>
      <c r="BN10" s="57" t="s">
        <v>23</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8" t="s">
        <v>118</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8"/>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8"/>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8"/>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8"/>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8"/>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8"/>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8"/>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8"/>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8"/>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8"/>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8"/>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8"/>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8"/>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8"/>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8"/>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8"/>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8"/>
      <c r="BM33" s="46"/>
      <c r="BN33" s="46"/>
      <c r="BO33" s="46"/>
      <c r="BP33" s="46"/>
      <c r="BQ33" s="46"/>
      <c r="BR33" s="46"/>
      <c r="BS33" s="46"/>
      <c r="BT33" s="46"/>
      <c r="BU33" s="46"/>
      <c r="BV33" s="46"/>
      <c r="BW33" s="46"/>
      <c r="BX33" s="46"/>
      <c r="BY33" s="46"/>
      <c r="BZ33" s="4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8"/>
      <c r="BM34" s="46"/>
      <c r="BN34" s="46"/>
      <c r="BO34" s="46"/>
      <c r="BP34" s="46"/>
      <c r="BQ34" s="46"/>
      <c r="BR34" s="46"/>
      <c r="BS34" s="46"/>
      <c r="BT34" s="46"/>
      <c r="BU34" s="46"/>
      <c r="BV34" s="46"/>
      <c r="BW34" s="46"/>
      <c r="BX34" s="46"/>
      <c r="BY34" s="46"/>
      <c r="BZ34" s="4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8"/>
      <c r="BM35" s="46"/>
      <c r="BN35" s="46"/>
      <c r="BO35" s="46"/>
      <c r="BP35" s="46"/>
      <c r="BQ35" s="46"/>
      <c r="BR35" s="46"/>
      <c r="BS35" s="46"/>
      <c r="BT35" s="46"/>
      <c r="BU35" s="46"/>
      <c r="BV35" s="46"/>
      <c r="BW35" s="46"/>
      <c r="BX35" s="46"/>
      <c r="BY35" s="46"/>
      <c r="BZ35" s="4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8"/>
      <c r="BM36" s="46"/>
      <c r="BN36" s="46"/>
      <c r="BO36" s="46"/>
      <c r="BP36" s="46"/>
      <c r="BQ36" s="46"/>
      <c r="BR36" s="46"/>
      <c r="BS36" s="46"/>
      <c r="BT36" s="46"/>
      <c r="BU36" s="46"/>
      <c r="BV36" s="46"/>
      <c r="BW36" s="46"/>
      <c r="BX36" s="46"/>
      <c r="BY36" s="46"/>
      <c r="BZ36" s="4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8"/>
      <c r="BM37" s="46"/>
      <c r="BN37" s="46"/>
      <c r="BO37" s="46"/>
      <c r="BP37" s="46"/>
      <c r="BQ37" s="46"/>
      <c r="BR37" s="46"/>
      <c r="BS37" s="46"/>
      <c r="BT37" s="46"/>
      <c r="BU37" s="46"/>
      <c r="BV37" s="46"/>
      <c r="BW37" s="46"/>
      <c r="BX37" s="46"/>
      <c r="BY37" s="46"/>
      <c r="BZ37" s="4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8"/>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8"/>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8"/>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8"/>
      <c r="BM41" s="46"/>
      <c r="BN41" s="46"/>
      <c r="BO41" s="46"/>
      <c r="BP41" s="46"/>
      <c r="BQ41" s="46"/>
      <c r="BR41" s="46"/>
      <c r="BS41" s="46"/>
      <c r="BT41" s="46"/>
      <c r="BU41" s="46"/>
      <c r="BV41" s="46"/>
      <c r="BW41" s="46"/>
      <c r="BX41" s="46"/>
      <c r="BY41" s="46"/>
      <c r="BZ41" s="4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8"/>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8"/>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117</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119</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8"/>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8"/>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8"/>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8"/>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8"/>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8"/>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8"/>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8"/>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8"/>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8"/>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8"/>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8"/>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8"/>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8"/>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8"/>
      <c r="BM81" s="46"/>
      <c r="BN81" s="46"/>
      <c r="BO81" s="46"/>
      <c r="BP81" s="46"/>
      <c r="BQ81" s="46"/>
      <c r="BR81" s="46"/>
      <c r="BS81" s="46"/>
      <c r="BT81" s="46"/>
      <c r="BU81" s="46"/>
      <c r="BV81" s="46"/>
      <c r="BW81" s="46"/>
      <c r="BX81" s="46"/>
      <c r="BY81" s="46"/>
      <c r="BZ81" s="4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B9lSRlOrdJIldh3o6qeu898yuwxPgeyfeSlPdN8AWVGKsSxX+//LdjEhM5rBG5uDCZi5bM9foRTYsbs1toA4qA==" saltValue="oRiZIA0T49aqPOYYQgtI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2">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313866</v>
      </c>
      <c r="D6" s="19">
        <f t="shared" si="3"/>
        <v>47</v>
      </c>
      <c r="E6" s="19">
        <f t="shared" si="3"/>
        <v>17</v>
      </c>
      <c r="F6" s="19">
        <f t="shared" si="3"/>
        <v>4</v>
      </c>
      <c r="G6" s="19">
        <f t="shared" si="3"/>
        <v>0</v>
      </c>
      <c r="H6" s="19" t="str">
        <f t="shared" si="3"/>
        <v>鳥取県　大山町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44.57</v>
      </c>
      <c r="Q6" s="20">
        <f t="shared" si="3"/>
        <v>100</v>
      </c>
      <c r="R6" s="20">
        <f t="shared" si="3"/>
        <v>3667</v>
      </c>
      <c r="S6" s="20">
        <f t="shared" si="3"/>
        <v>15320</v>
      </c>
      <c r="T6" s="20">
        <f t="shared" si="3"/>
        <v>189.83</v>
      </c>
      <c r="U6" s="20">
        <f t="shared" si="3"/>
        <v>80.7</v>
      </c>
      <c r="V6" s="20">
        <f t="shared" si="3"/>
        <v>6785</v>
      </c>
      <c r="W6" s="20">
        <f t="shared" si="3"/>
        <v>3.28</v>
      </c>
      <c r="X6" s="20">
        <f t="shared" si="3"/>
        <v>2068.6</v>
      </c>
      <c r="Y6" s="21">
        <f>IF(Y7="",NA(),Y7)</f>
        <v>97.57</v>
      </c>
      <c r="Z6" s="21">
        <f t="shared" ref="Z6:AH6" si="4">IF(Z7="",NA(),Z7)</f>
        <v>97.16</v>
      </c>
      <c r="AA6" s="21">
        <f t="shared" si="4"/>
        <v>94.18</v>
      </c>
      <c r="AB6" s="21">
        <f t="shared" si="4"/>
        <v>96.52</v>
      </c>
      <c r="AC6" s="21">
        <f t="shared" si="4"/>
        <v>91.66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78.67</v>
      </c>
      <c r="BG6" s="21">
        <f t="shared" ref="BG6:BO6" si="7">IF(BG7="",NA(),BG7)</f>
        <v>47.76</v>
      </c>
      <c r="BH6" s="21">
        <f t="shared" si="7"/>
        <v>72.930000000000007</v>
      </c>
      <c r="BI6" s="21">
        <f t="shared" si="7"/>
        <v>1823.11</v>
      </c>
      <c r="BJ6" s="21">
        <f t="shared" si="7"/>
        <v>50.82</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88.73</v>
      </c>
      <c r="BR6" s="21">
        <f t="shared" ref="BR6:BZ6" si="8">IF(BR7="",NA(),BR7)</f>
        <v>75.8</v>
      </c>
      <c r="BS6" s="21">
        <f t="shared" si="8"/>
        <v>91.94</v>
      </c>
      <c r="BT6" s="21">
        <f t="shared" si="8"/>
        <v>79.599999999999994</v>
      </c>
      <c r="BU6" s="21">
        <f t="shared" si="8"/>
        <v>76.319999999999993</v>
      </c>
      <c r="BV6" s="21">
        <f t="shared" si="8"/>
        <v>87.03</v>
      </c>
      <c r="BW6" s="21">
        <f t="shared" si="8"/>
        <v>84.3</v>
      </c>
      <c r="BX6" s="21">
        <f t="shared" si="8"/>
        <v>82.88</v>
      </c>
      <c r="BY6" s="21">
        <f t="shared" si="8"/>
        <v>82.53</v>
      </c>
      <c r="BZ6" s="21">
        <f t="shared" si="8"/>
        <v>81.81</v>
      </c>
      <c r="CA6" s="20" t="str">
        <f>IF(CA7="","",IF(CA7="-","【-】","【"&amp;SUBSTITUTE(TEXT(CA7,"#,##0.00"),"-","△")&amp;"】"))</f>
        <v>【73.78】</v>
      </c>
      <c r="CB6" s="21">
        <f>IF(CB7="",NA(),CB7)</f>
        <v>189.83</v>
      </c>
      <c r="CC6" s="21">
        <f t="shared" ref="CC6:CK6" si="9">IF(CC7="",NA(),CC7)</f>
        <v>214.74</v>
      </c>
      <c r="CD6" s="21">
        <f t="shared" si="9"/>
        <v>183.17</v>
      </c>
      <c r="CE6" s="21">
        <f t="shared" si="9"/>
        <v>211.25</v>
      </c>
      <c r="CF6" s="21">
        <f t="shared" si="9"/>
        <v>228.44</v>
      </c>
      <c r="CG6" s="21">
        <f t="shared" si="9"/>
        <v>177.02</v>
      </c>
      <c r="CH6" s="21">
        <f t="shared" si="9"/>
        <v>185.47</v>
      </c>
      <c r="CI6" s="21">
        <f t="shared" si="9"/>
        <v>187.76</v>
      </c>
      <c r="CJ6" s="21">
        <f t="shared" si="9"/>
        <v>190.48</v>
      </c>
      <c r="CK6" s="21">
        <f t="shared" si="9"/>
        <v>193.59</v>
      </c>
      <c r="CL6" s="20" t="str">
        <f>IF(CL7="","",IF(CL7="-","【-】","【"&amp;SUBSTITUTE(TEXT(CL7,"#,##0.00"),"-","△")&amp;"】"))</f>
        <v>【220.62】</v>
      </c>
      <c r="CM6" s="21">
        <f>IF(CM7="",NA(),CM7)</f>
        <v>26.12</v>
      </c>
      <c r="CN6" s="21">
        <f t="shared" ref="CN6:CV6" si="10">IF(CN7="",NA(),CN7)</f>
        <v>26.68</v>
      </c>
      <c r="CO6" s="21">
        <f t="shared" si="10"/>
        <v>25.28</v>
      </c>
      <c r="CP6" s="21">
        <f t="shared" si="10"/>
        <v>25.23</v>
      </c>
      <c r="CQ6" s="21">
        <f t="shared" si="10"/>
        <v>24.3</v>
      </c>
      <c r="CR6" s="21">
        <f t="shared" si="10"/>
        <v>46.17</v>
      </c>
      <c r="CS6" s="21">
        <f t="shared" si="10"/>
        <v>45.68</v>
      </c>
      <c r="CT6" s="21">
        <f t="shared" si="10"/>
        <v>45.87</v>
      </c>
      <c r="CU6" s="21">
        <f t="shared" si="10"/>
        <v>44.24</v>
      </c>
      <c r="CV6" s="21">
        <f t="shared" si="10"/>
        <v>45.3</v>
      </c>
      <c r="CW6" s="20" t="str">
        <f>IF(CW7="","",IF(CW7="-","【-】","【"&amp;SUBSTITUTE(TEXT(CW7,"#,##0.00"),"-","△")&amp;"】"))</f>
        <v>【42.22】</v>
      </c>
      <c r="CX6" s="21">
        <f>IF(CX7="",NA(),CX7)</f>
        <v>81.03</v>
      </c>
      <c r="CY6" s="21">
        <f t="shared" ref="CY6:DG6" si="11">IF(CY7="",NA(),CY7)</f>
        <v>83.12</v>
      </c>
      <c r="CZ6" s="21">
        <f t="shared" si="11"/>
        <v>83.36</v>
      </c>
      <c r="DA6" s="21">
        <f t="shared" si="11"/>
        <v>85.44</v>
      </c>
      <c r="DB6" s="21">
        <f t="shared" si="11"/>
        <v>83.66</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2">
      <c r="A7" s="14"/>
      <c r="B7" s="23">
        <v>2022</v>
      </c>
      <c r="C7" s="23">
        <v>313866</v>
      </c>
      <c r="D7" s="23">
        <v>47</v>
      </c>
      <c r="E7" s="23">
        <v>17</v>
      </c>
      <c r="F7" s="23">
        <v>4</v>
      </c>
      <c r="G7" s="23">
        <v>0</v>
      </c>
      <c r="H7" s="23" t="s">
        <v>98</v>
      </c>
      <c r="I7" s="23" t="s">
        <v>99</v>
      </c>
      <c r="J7" s="23" t="s">
        <v>100</v>
      </c>
      <c r="K7" s="23" t="s">
        <v>101</v>
      </c>
      <c r="L7" s="23" t="s">
        <v>102</v>
      </c>
      <c r="M7" s="23" t="s">
        <v>103</v>
      </c>
      <c r="N7" s="24" t="s">
        <v>104</v>
      </c>
      <c r="O7" s="24" t="s">
        <v>105</v>
      </c>
      <c r="P7" s="24">
        <v>44.57</v>
      </c>
      <c r="Q7" s="24">
        <v>100</v>
      </c>
      <c r="R7" s="24">
        <v>3667</v>
      </c>
      <c r="S7" s="24">
        <v>15320</v>
      </c>
      <c r="T7" s="24">
        <v>189.83</v>
      </c>
      <c r="U7" s="24">
        <v>80.7</v>
      </c>
      <c r="V7" s="24">
        <v>6785</v>
      </c>
      <c r="W7" s="24">
        <v>3.28</v>
      </c>
      <c r="X7" s="24">
        <v>2068.6</v>
      </c>
      <c r="Y7" s="24">
        <v>97.57</v>
      </c>
      <c r="Z7" s="24">
        <v>97.16</v>
      </c>
      <c r="AA7" s="24">
        <v>94.18</v>
      </c>
      <c r="AB7" s="24">
        <v>96.52</v>
      </c>
      <c r="AC7" s="24">
        <v>91.66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78.67</v>
      </c>
      <c r="BG7" s="24">
        <v>47.76</v>
      </c>
      <c r="BH7" s="24">
        <v>72.930000000000007</v>
      </c>
      <c r="BI7" s="24">
        <v>1823.11</v>
      </c>
      <c r="BJ7" s="24">
        <v>50.82</v>
      </c>
      <c r="BK7" s="24">
        <v>1252.71</v>
      </c>
      <c r="BL7" s="24">
        <v>1267.3900000000001</v>
      </c>
      <c r="BM7" s="24">
        <v>1268.6300000000001</v>
      </c>
      <c r="BN7" s="24">
        <v>1283.69</v>
      </c>
      <c r="BO7" s="24">
        <v>1160.22</v>
      </c>
      <c r="BP7" s="24">
        <v>1182.1099999999999</v>
      </c>
      <c r="BQ7" s="24">
        <v>88.73</v>
      </c>
      <c r="BR7" s="24">
        <v>75.8</v>
      </c>
      <c r="BS7" s="24">
        <v>91.94</v>
      </c>
      <c r="BT7" s="24">
        <v>79.599999999999994</v>
      </c>
      <c r="BU7" s="24">
        <v>76.319999999999993</v>
      </c>
      <c r="BV7" s="24">
        <v>87.03</v>
      </c>
      <c r="BW7" s="24">
        <v>84.3</v>
      </c>
      <c r="BX7" s="24">
        <v>82.88</v>
      </c>
      <c r="BY7" s="24">
        <v>82.53</v>
      </c>
      <c r="BZ7" s="24">
        <v>81.81</v>
      </c>
      <c r="CA7" s="24">
        <v>73.78</v>
      </c>
      <c r="CB7" s="24">
        <v>189.83</v>
      </c>
      <c r="CC7" s="24">
        <v>214.74</v>
      </c>
      <c r="CD7" s="24">
        <v>183.17</v>
      </c>
      <c r="CE7" s="24">
        <v>211.25</v>
      </c>
      <c r="CF7" s="24">
        <v>228.44</v>
      </c>
      <c r="CG7" s="24">
        <v>177.02</v>
      </c>
      <c r="CH7" s="24">
        <v>185.47</v>
      </c>
      <c r="CI7" s="24">
        <v>187.76</v>
      </c>
      <c r="CJ7" s="24">
        <v>190.48</v>
      </c>
      <c r="CK7" s="24">
        <v>193.59</v>
      </c>
      <c r="CL7" s="24">
        <v>220.62</v>
      </c>
      <c r="CM7" s="24">
        <v>26.12</v>
      </c>
      <c r="CN7" s="24">
        <v>26.68</v>
      </c>
      <c r="CO7" s="24">
        <v>25.28</v>
      </c>
      <c r="CP7" s="24">
        <v>25.23</v>
      </c>
      <c r="CQ7" s="24">
        <v>24.3</v>
      </c>
      <c r="CR7" s="24">
        <v>46.17</v>
      </c>
      <c r="CS7" s="24">
        <v>45.68</v>
      </c>
      <c r="CT7" s="24">
        <v>45.87</v>
      </c>
      <c r="CU7" s="24">
        <v>44.24</v>
      </c>
      <c r="CV7" s="24">
        <v>45.3</v>
      </c>
      <c r="CW7" s="24">
        <v>42.22</v>
      </c>
      <c r="CX7" s="24">
        <v>81.03</v>
      </c>
      <c r="CY7" s="24">
        <v>83.12</v>
      </c>
      <c r="CZ7" s="24">
        <v>83.36</v>
      </c>
      <c r="DA7" s="24">
        <v>85.44</v>
      </c>
      <c r="DB7" s="24">
        <v>83.66</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0.04</v>
      </c>
      <c r="EL7" s="24">
        <v>0.06</v>
      </c>
      <c r="EM7" s="24">
        <v>0.27</v>
      </c>
      <c r="EN7" s="24">
        <v>0.22</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2024-02-04T23:34:43Z</cp:lastPrinted>
  <dcterms:created xsi:type="dcterms:W3CDTF">2023-12-12T02:50:47Z</dcterms:created>
  <dcterms:modified xsi:type="dcterms:W3CDTF">2024-02-07T06:24:05Z</dcterms:modified>
  <cp:category/>
</cp:coreProperties>
</file>