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15_南部町\"/>
    </mc:Choice>
  </mc:AlternateContent>
  <workbookProtection workbookAlgorithmName="SHA-512" workbookHashValue="UQkCJBNhyfaZ1HttsNwOxjVQCmJo9Ww1lMhN9jpMxZRU6hV5rWIk4QX9m20jORseCsQDIkW1dzjG9vHNlRLL8w==" workbookSaltValue="x/tapnH4UPuqSc18BWGbbA=="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<sst xmlns="http://schemas.openxmlformats.org/spreadsheetml/2006/main" count="228" uniqueCount="113">
  <si>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</si>
  <si>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</si>
  <si>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</si>
  <si>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</si>
  <si>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</si>
  <si>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</si>
  <si>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</si>
  <si>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</si>
  <si>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</si>
  <si>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</si>
  <si>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</si>
  <si>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</si>
  <si>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</si>
  <si>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</si>
  <si>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</si>
  <si>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</si>
  <si>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</si>
  <si>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</si>
  <si>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</si>
  <si>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</si>
  <si>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</si>
  <si>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</si>
  <si>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</si>
  <si>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</si>
  <si>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</si>
  <si>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</si>
  <si>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</si>
  <si>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</si>
  <si>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</si>
  <si>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</si>
  <si>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</si>
  <si>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</si>
  <si>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</si>
  <si>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</si>
  <si>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</si>
  <si>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</si>
  <si>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</si>
  <si>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</si>
  <si>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</si>
  <si>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</si>
  <si>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</si>
  <si>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</si>
  <si>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</si>
  <si>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</si>
  <si>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</si>
  <si>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</si>
  <si>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</si>
  <si>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</si>
  <si>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</si>
  <si>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</si>
  <si>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</si>
  <si>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</si>
  <si>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</si>
  <si>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</si>
  <si>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</si>
  <si>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</si>
  <si>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</si>
  <si>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</si>
  <si>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</si>
  <si>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</si>
  <si>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</si>
  <si>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</si>
  <si>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</si>
  <si>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</si>
  <si>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</si>
  <si>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</si>
  <si>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</si>
  <si>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</si>
  <si>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</si>
  <si>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</si>
  <si>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</si>
  <si>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</si>
  <si>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</si>
  <si>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</si>
  <si>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</si>
  <si>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</si>
  <si>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</si>
  <si>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</si>
  <si>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</si>
  <si>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</si>
  <si>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</si>
  <si>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</si>
  <si>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</si>
  <si>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</si>
  <si>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</si>
  <si>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</si>
  <si>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</si>
  <si>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</si>
  <si>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</si>
  <si>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</si>
  <si>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</si>
  <si>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</si>
  <si>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</si>
  <si>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</si>
  <si>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</si>
  <si>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</si>
  <si>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</si>
  <si>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</si>
  <si>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</si>
  <si>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</si>
  <si>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</si>
  <si>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</si>
  <si>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</si>
  <si>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</si>
  <si>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</si>
  <si>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</si>
  <si>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</si>
  <si>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</si>
  <si>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</si>
  <si>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</si>
  <si>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老朽管更新を実施しているが、資金的な面で十分な更新とはなっておらず、管路更新率の数値は減少傾向にあり、他団体と比較しても低い位置にある。自己資金や町の負担等も含めた中で今後の更新について、改めて検討していく必要がある。</t>
    <rPh sb="0" eb="2">
      <t>レイワ</t>
    </rPh>
    <rPh sb="2" eb="5">
      <t>ガンネンド</t>
    </rPh>
    <rPh sb="7" eb="9">
      <t>ロウキュウ</t>
    </rPh>
    <rPh sb="9" eb="10">
      <t>カン</t>
    </rPh>
    <rPh sb="10" eb="12">
      <t>コウシン</t>
    </rPh>
    <rPh sb="13" eb="15">
      <t>ジッシ</t>
    </rPh>
    <rPh sb="21" eb="23">
      <t>シキン</t>
    </rPh>
    <rPh sb="23" eb="24">
      <t>テキ</t>
    </rPh>
    <rPh sb="25" eb="26">
      <t>メン</t>
    </rPh>
    <rPh sb="27" eb="29">
      <t>ジュウブン</t>
    </rPh>
    <rPh sb="30" eb="32">
      <t>コウシン</t>
    </rPh>
    <rPh sb="41" eb="43">
      <t>カンロ</t>
    </rPh>
    <rPh sb="43" eb="45">
      <t>コウシン</t>
    </rPh>
    <rPh sb="45" eb="46">
      <t>リツ</t>
    </rPh>
    <rPh sb="47" eb="49">
      <t>スウチ</t>
    </rPh>
    <rPh sb="50" eb="52">
      <t>ゲンショウ</t>
    </rPh>
    <rPh sb="52" eb="54">
      <t>ケイコウ</t>
    </rPh>
    <rPh sb="58" eb="61">
      <t>タダンタイ</t>
    </rPh>
    <rPh sb="62" eb="64">
      <t>ヒカク</t>
    </rPh>
    <rPh sb="67" eb="68">
      <t>ヒク</t>
    </rPh>
    <rPh sb="69" eb="71">
      <t>イチ</t>
    </rPh>
    <rPh sb="75" eb="79">
      <t>ジコシキン</t>
    </rPh>
    <rPh sb="80" eb="81">
      <t>チョウ</t>
    </rPh>
    <rPh sb="82" eb="84">
      <t>フタン</t>
    </rPh>
    <rPh sb="84" eb="85">
      <t>トウ</t>
    </rPh>
    <rPh sb="86" eb="87">
      <t>フク</t>
    </rPh>
    <rPh sb="89" eb="90">
      <t>ナカ</t>
    </rPh>
    <rPh sb="91" eb="93">
      <t>コンゴ</t>
    </rPh>
    <rPh sb="94" eb="96">
      <t>コウシン</t>
    </rPh>
    <rPh sb="101" eb="102">
      <t>アラタ</t>
    </rPh>
    <rPh sb="104" eb="106">
      <t>ケントウ</t>
    </rPh>
    <rPh sb="110" eb="112">
      <t>ヒツヨウ</t>
    </rPh>
    <phoneticPr fontId="4"/>
  </si>
  <si>
    <t>令和2年度の料金改定以後、経常収支は改善され、経常収支比率は100％を超えており、令和4年度では類似団体の平均値を超える水準となっている。ただし、現状でも累積赤字は多く残っており、累積欠損金比率は111.34％と他自治体と比較で大きさ差が生じている。補助金の活用や支出の見直しなど経営の改善を図りながら、適正な数値に近づけていく必要がある。また、企業債残高対給水収益比率や料金回収率の数値が大きく悪化する形になっているが、令和4年度は基本料金の減免を実施したことで、給水収益が大幅に減少したことが原因となっている。給水原価については、他団体と比較しても低く抑えられているが、日頃の漏水に対する早期対応（調査・修繕）や費用の縮減化の効果が出ている。</t>
    <rPh sb="0" eb="2">
      <t>レイワ</t>
    </rPh>
    <rPh sb="3" eb="5">
      <t>ネンド</t>
    </rPh>
    <rPh sb="6" eb="10">
      <t>リョウキンカイテイ</t>
    </rPh>
    <rPh sb="10" eb="12">
      <t>イゴ</t>
    </rPh>
    <rPh sb="13" eb="17">
      <t>ケイジョウシュウシ</t>
    </rPh>
    <rPh sb="18" eb="20">
      <t>カイゼン</t>
    </rPh>
    <rPh sb="23" eb="29">
      <t>ケイジョウシュウシヒリツ</t>
    </rPh>
    <rPh sb="35" eb="36">
      <t>コ</t>
    </rPh>
    <rPh sb="41" eb="43">
      <t>レイワ</t>
    </rPh>
    <rPh sb="44" eb="46">
      <t>ネンド</t>
    </rPh>
    <rPh sb="48" eb="52">
      <t>ルイジダンタイ</t>
    </rPh>
    <rPh sb="53" eb="56">
      <t>ヘイキンチ</t>
    </rPh>
    <rPh sb="57" eb="58">
      <t>コ</t>
    </rPh>
    <rPh sb="60" eb="62">
      <t>スイジュン</t>
    </rPh>
    <rPh sb="73" eb="75">
      <t>ゲンジョウ</t>
    </rPh>
    <rPh sb="77" eb="81">
      <t>ルイセキアカジ</t>
    </rPh>
    <rPh sb="82" eb="83">
      <t>オオ</t>
    </rPh>
    <rPh sb="84" eb="85">
      <t>ノコ</t>
    </rPh>
    <rPh sb="90" eb="95">
      <t>ルイセキケッソンキン</t>
    </rPh>
    <rPh sb="95" eb="97">
      <t>ヒリツ</t>
    </rPh>
    <rPh sb="106" eb="110">
      <t>タジチタイ</t>
    </rPh>
    <rPh sb="111" eb="113">
      <t>ヒカク</t>
    </rPh>
    <rPh sb="114" eb="115">
      <t>オオ</t>
    </rPh>
    <rPh sb="117" eb="118">
      <t>サ</t>
    </rPh>
    <rPh sb="119" eb="120">
      <t>ショウ</t>
    </rPh>
    <rPh sb="125" eb="128">
      <t>ホジョキン</t>
    </rPh>
    <rPh sb="129" eb="131">
      <t>カツヨウ</t>
    </rPh>
    <rPh sb="132" eb="134">
      <t>シシュツ</t>
    </rPh>
    <rPh sb="135" eb="137">
      <t>ミナオ</t>
    </rPh>
    <rPh sb="140" eb="142">
      <t>ケイエイ</t>
    </rPh>
    <rPh sb="143" eb="145">
      <t>カイゼン</t>
    </rPh>
    <rPh sb="146" eb="147">
      <t>ハカ</t>
    </rPh>
    <rPh sb="152" eb="154">
      <t>テキセイ</t>
    </rPh>
    <rPh sb="155" eb="157">
      <t>スウチ</t>
    </rPh>
    <rPh sb="158" eb="159">
      <t>チカ</t>
    </rPh>
    <rPh sb="164" eb="166">
      <t>ヒツヨウ</t>
    </rPh>
    <rPh sb="173" eb="176">
      <t>キギョウサイ</t>
    </rPh>
    <rPh sb="176" eb="178">
      <t>ザンダカ</t>
    </rPh>
    <rPh sb="178" eb="179">
      <t>タイ</t>
    </rPh>
    <rPh sb="179" eb="185">
      <t>キュウスイシュウエキヒリツ</t>
    </rPh>
    <rPh sb="186" eb="191">
      <t>リョウキンカイシュウリツ</t>
    </rPh>
    <rPh sb="192" eb="194">
      <t>スウチ</t>
    </rPh>
    <rPh sb="195" eb="196">
      <t>オオ</t>
    </rPh>
    <rPh sb="198" eb="200">
      <t>アッカ</t>
    </rPh>
    <rPh sb="202" eb="203">
      <t>カタチ</t>
    </rPh>
    <rPh sb="248" eb="250">
      <t>ゲンイン</t>
    </rPh>
    <rPh sb="257" eb="259">
      <t>キュウスイ</t>
    </rPh>
    <rPh sb="259" eb="261">
      <t>ゲンカ</t>
    </rPh>
    <rPh sb="267" eb="270">
      <t>タダンタイ</t>
    </rPh>
    <rPh sb="271" eb="273">
      <t>ヒカク</t>
    </rPh>
    <rPh sb="276" eb="277">
      <t>ヒク</t>
    </rPh>
    <rPh sb="278" eb="279">
      <t>オサ</t>
    </rPh>
    <rPh sb="287" eb="289">
      <t>ヒゴロ</t>
    </rPh>
    <rPh sb="290" eb="292">
      <t>ロウスイ</t>
    </rPh>
    <rPh sb="293" eb="294">
      <t>タイ</t>
    </rPh>
    <rPh sb="296" eb="298">
      <t>ソウキ</t>
    </rPh>
    <rPh sb="298" eb="300">
      <t>タイオウ</t>
    </rPh>
    <rPh sb="301" eb="303">
      <t>チョウサ</t>
    </rPh>
    <rPh sb="304" eb="306">
      <t>シュウゼン</t>
    </rPh>
    <rPh sb="308" eb="310">
      <t>ヒヨウ</t>
    </rPh>
    <rPh sb="311" eb="314">
      <t>シュクゲンカ</t>
    </rPh>
    <rPh sb="315" eb="317">
      <t>コウカ</t>
    </rPh>
    <rPh sb="318" eb="319">
      <t>デ</t>
    </rPh>
    <phoneticPr fontId="4"/>
  </si>
  <si>
    <t>新型コロナウイルスの影響もある程度収まり、水道の使用水量も以前の水準に戻ってきたが、動力費や修繕費などの価格高騰は続いており、収支についてはより注視していく必要がある。老朽管更新についても、資材高騰の影響や起債対象外の費用が想定以上に発生していることから今後の更新計画に大きな影響が出ることが予想されるため、中長期の資金の推移を把握しながら、更新費の見直しが必要になる。</t>
    <rPh sb="0" eb="2">
      <t>シンガタ</t>
    </rPh>
    <rPh sb="10" eb="12">
      <t>エイキョウ</t>
    </rPh>
    <rPh sb="15" eb="17">
      <t>テイド</t>
    </rPh>
    <rPh sb="17" eb="18">
      <t>オサ</t>
    </rPh>
    <rPh sb="21" eb="23">
      <t>スイドウ</t>
    </rPh>
    <rPh sb="24" eb="28">
      <t>シヨウスイリョウ</t>
    </rPh>
    <rPh sb="29" eb="31">
      <t>イゼン</t>
    </rPh>
    <rPh sb="32" eb="34">
      <t>スイジュン</t>
    </rPh>
    <rPh sb="35" eb="36">
      <t>モド</t>
    </rPh>
    <rPh sb="42" eb="45">
      <t>ドウリョクヒ</t>
    </rPh>
    <rPh sb="46" eb="48">
      <t>シュウゼン</t>
    </rPh>
    <rPh sb="48" eb="49">
      <t>ヒ</t>
    </rPh>
    <rPh sb="52" eb="56">
      <t>カカクコウトウ</t>
    </rPh>
    <rPh sb="57" eb="58">
      <t>ツヅ</t>
    </rPh>
    <rPh sb="63" eb="65">
      <t>シュウシ</t>
    </rPh>
    <rPh sb="72" eb="74">
      <t>チュウシ</t>
    </rPh>
    <rPh sb="78" eb="80">
      <t>ヒツヨウ</t>
    </rPh>
    <rPh sb="84" eb="87">
      <t>ロウキュウカン</t>
    </rPh>
    <rPh sb="87" eb="89">
      <t>コウシン</t>
    </rPh>
    <rPh sb="95" eb="99">
      <t>シザイコウトウ</t>
    </rPh>
    <rPh sb="100" eb="102">
      <t>エイキョウ</t>
    </rPh>
    <rPh sb="103" eb="105">
      <t>キサイ</t>
    </rPh>
    <rPh sb="105" eb="107">
      <t>タイショウ</t>
    </rPh>
    <rPh sb="107" eb="108">
      <t>ガイ</t>
    </rPh>
    <rPh sb="109" eb="111">
      <t>ヒヨウ</t>
    </rPh>
    <rPh sb="112" eb="114">
      <t>ソウテイ</t>
    </rPh>
    <rPh sb="114" eb="116">
      <t>イジョウ</t>
    </rPh>
    <rPh sb="117" eb="119">
      <t>ハッセイ</t>
    </rPh>
    <rPh sb="127" eb="129">
      <t>コンゴ</t>
    </rPh>
    <rPh sb="130" eb="134">
      <t>コウシンケイカク</t>
    </rPh>
    <rPh sb="135" eb="136">
      <t>オオ</t>
    </rPh>
    <rPh sb="138" eb="140">
      <t>エイキョウ</t>
    </rPh>
    <rPh sb="141" eb="142">
      <t>デ</t>
    </rPh>
    <rPh sb="146" eb="148">
      <t>ヨソウ</t>
    </rPh>
    <rPh sb="154" eb="157">
      <t>チュウチョウキ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</si>
</sst>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formatCode="#,##0.00;&quot;△&quot;#,##0.00;&quot;-&quot;">
                  <c:v>0.44</c:v>
                </c:pt>
                <c:pt idx="3" formatCode="#,##0.00;&quot;△&quot;#,##0.00;&quot;-&quot;">
                  <c:v>0.4</c:v>
                </c:pt>
                <c:pt idx="4" formatCode="#,##0.00;&quot;△&quot;#,##0.00;&quot;-&quot;">
                  <c:v>0.33</c:v>
                </c:pt>
              </c:numCache>
            </c:numRef>
          </c:val>
          <c:extLst>
            <c:ext xmlns:c16="http://schemas.microsoft.com/office/drawing/2014/chart" uri="{C3380CC4-5D6E-409C-BE32-E72D297353CC}">
              <c16:uniqueId val="{00000000-171D-4092-9C60-11B301FA01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0.43</c:v>
                </c:pt>
                <c:pt idx="1">
                  <c:v>0.42</c:v>
                </c:pt>
                <c:pt idx="2">
                  <c:v>0.44</c:v>
                </c:pt>
                <c:pt idx="3">
                  <c:v>0.5</c:v>
                </c:pt>
                <c:pt idx="4">
                  <c:v>0.4</c:v>
                </c:pt>
              </c:numCache>
            </c:numRef>
          </c:val>
          <c:smooth val="0"/>
          <c:extLst>
            <c:ext xmlns:c16="http://schemas.microsoft.com/office/drawing/2014/chart" uri="{C3380CC4-5D6E-409C-BE32-E72D297353CC}">
              <c16:uniqueId val="{00000001-171D-4092-9C60-11B301FA01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47.58</c:v>
                </c:pt>
                <c:pt idx="1">
                  <c:v>47.56</c:v>
                </c:pt>
                <c:pt idx="2">
                  <c:v>47.45</c:v>
                </c:pt>
                <c:pt idx="3">
                  <c:v>46.49</c:v>
                </c:pt>
                <c:pt idx="4">
                  <c:v>46.22</c:v>
                </c:pt>
              </c:numCache>
            </c:numRef>
          </c:val>
          <c:extLst>
            <c:ext xmlns:c16="http://schemas.microsoft.com/office/drawing/2014/chart" uri="{C3380CC4-5D6E-409C-BE32-E72D297353CC}">
              <c16:uniqueId val="{00000000-DFD5-479A-9221-1FF09608FD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55.22</c:v>
                </c:pt>
                <c:pt idx="1">
                  <c:v>54.05</c:v>
                </c:pt>
                <c:pt idx="2">
                  <c:v>54.43</c:v>
                </c:pt>
                <c:pt idx="3">
                  <c:v>53.87</c:v>
                </c:pt>
                <c:pt idx="4">
                  <c:v>54.49</c:v>
                </c:pt>
              </c:numCache>
            </c:numRef>
          </c:val>
          <c:smooth val="0"/>
          <c:extLst>
            <c:ext xmlns:c16="http://schemas.microsoft.com/office/drawing/2014/chart" uri="{C3380CC4-5D6E-409C-BE32-E72D297353CC}">
              <c16:uniqueId val="{00000001-DFD5-479A-9221-1FF09608FD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88.14</c:v>
                </c:pt>
                <c:pt idx="1">
                  <c:v>87.94</c:v>
                </c:pt>
                <c:pt idx="2">
                  <c:v>87.78</c:v>
                </c:pt>
                <c:pt idx="3">
                  <c:v>87.88</c:v>
                </c:pt>
                <c:pt idx="4">
                  <c:v>87.78</c:v>
                </c:pt>
              </c:numCache>
            </c:numRef>
          </c:val>
          <c:extLst>
            <c:ext xmlns:c16="http://schemas.microsoft.com/office/drawing/2014/chart" uri="{C3380CC4-5D6E-409C-BE32-E72D297353CC}">
              <c16:uniqueId val="{00000000-23C9-4209-9B94-0A75C1EAAE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80.930000000000007</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23C9-4209-9B94-0A75C1EAAE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86.64</c:v>
                </c:pt>
                <c:pt idx="1">
                  <c:v>92.49</c:v>
                </c:pt>
                <c:pt idx="2">
                  <c:v>105.94</c:v>
                </c:pt>
                <c:pt idx="3">
                  <c:v>107.88</c:v>
                </c:pt>
                <c:pt idx="4">
                  <c:v>109.79</c:v>
                </c:pt>
              </c:numCache>
            </c:numRef>
          </c:val>
          <c:extLst>
            <c:ext xmlns:c16="http://schemas.microsoft.com/office/drawing/2014/chart" uri="{C3380CC4-5D6E-409C-BE32-E72D297353CC}">
              <c16:uniqueId val="{00000000-1EE6-4FC8-8C0E-499E2475254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108.76</c:v>
                </c:pt>
                <c:pt idx="1">
                  <c:v>108.46</c:v>
                </c:pt>
                <c:pt idx="2">
                  <c:v>109.02</c:v>
                </c:pt>
                <c:pt idx="3">
                  <c:v>107.81</c:v>
                </c:pt>
                <c:pt idx="4">
                  <c:v>107.21</c:v>
                </c:pt>
              </c:numCache>
            </c:numRef>
          </c:val>
          <c:smooth val="0"/>
          <c:extLst>
            <c:ext xmlns:c16="http://schemas.microsoft.com/office/drawing/2014/chart" uri="{C3380CC4-5D6E-409C-BE32-E72D297353CC}">
              <c16:uniqueId val="{00000001-1EE6-4FC8-8C0E-499E2475254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52.65</c:v>
                </c:pt>
                <c:pt idx="1">
                  <c:v>54.48</c:v>
                </c:pt>
                <c:pt idx="2">
                  <c:v>56.1</c:v>
                </c:pt>
                <c:pt idx="3">
                  <c:v>57.76</c:v>
                </c:pt>
                <c:pt idx="4">
                  <c:v>59.22</c:v>
                </c:pt>
              </c:numCache>
            </c:numRef>
          </c:val>
          <c:extLst>
            <c:ext xmlns:c16="http://schemas.microsoft.com/office/drawing/2014/chart" uri="{C3380CC4-5D6E-409C-BE32-E72D297353CC}">
              <c16:uniqueId val="{00000000-227A-4EB8-83F9-05D80E475C2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47.97</c:v>
                </c:pt>
                <c:pt idx="1">
                  <c:v>49.12</c:v>
                </c:pt>
                <c:pt idx="2">
                  <c:v>49.39</c:v>
                </c:pt>
                <c:pt idx="3">
                  <c:v>50.75</c:v>
                </c:pt>
                <c:pt idx="4">
                  <c:v>51.72</c:v>
                </c:pt>
              </c:numCache>
            </c:numRef>
          </c:val>
          <c:smooth val="0"/>
          <c:extLst>
            <c:ext xmlns:c16="http://schemas.microsoft.com/office/drawing/2014/chart" uri="{C3380CC4-5D6E-409C-BE32-E72D297353CC}">
              <c16:uniqueId val="{00000001-227A-4EB8-83F9-05D80E475C2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27.86</c:v>
                </c:pt>
                <c:pt idx="1">
                  <c:v>27.86</c:v>
                </c:pt>
                <c:pt idx="2">
                  <c:v>27.86</c:v>
                </c:pt>
                <c:pt idx="3">
                  <c:v>27.86</c:v>
                </c:pt>
                <c:pt idx="4">
                  <c:v>27.86</c:v>
                </c:pt>
              </c:numCache>
            </c:numRef>
          </c:val>
          <c:extLst>
            <c:ext xmlns:c16="http://schemas.microsoft.com/office/drawing/2014/chart" uri="{C3380CC4-5D6E-409C-BE32-E72D297353CC}">
              <c16:uniqueId val="{00000000-65ED-4E23-BF2B-36AAE2F330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15.33</c:v>
                </c:pt>
                <c:pt idx="1">
                  <c:v>16.760000000000002</c:v>
                </c:pt>
                <c:pt idx="2">
                  <c:v>18.57</c:v>
                </c:pt>
                <c:pt idx="3">
                  <c:v>21.14</c:v>
                </c:pt>
                <c:pt idx="4">
                  <c:v>22.12</c:v>
                </c:pt>
              </c:numCache>
            </c:numRef>
          </c:val>
          <c:smooth val="0"/>
          <c:extLst>
            <c:ext xmlns:c16="http://schemas.microsoft.com/office/drawing/2014/chart" uri="{C3380CC4-5D6E-409C-BE32-E72D297353CC}">
              <c16:uniqueId val="{00000001-65ED-4E23-BF2B-36AAE2F330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122.01</c:v>
                </c:pt>
                <c:pt idx="1">
                  <c:v>130.83000000000001</c:v>
                </c:pt>
                <c:pt idx="2">
                  <c:v>119.69</c:v>
                </c:pt>
                <c:pt idx="3">
                  <c:v>94.57</c:v>
                </c:pt>
                <c:pt idx="4">
                  <c:v>111.34</c:v>
                </c:pt>
              </c:numCache>
            </c:numRef>
          </c:val>
          <c:extLst>
            <c:ext xmlns:c16="http://schemas.microsoft.com/office/drawing/2014/chart" uri="{C3380CC4-5D6E-409C-BE32-E72D297353CC}">
              <c16:uniqueId val="{00000000-48F6-4643-B19E-87BF6159815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7.48</c:v>
                </c:pt>
                <c:pt idx="1">
                  <c:v>11.94</c:v>
                </c:pt>
                <c:pt idx="2">
                  <c:v>11</c:v>
                </c:pt>
                <c:pt idx="3">
                  <c:v>8.86</c:v>
                </c:pt>
                <c:pt idx="4">
                  <c:v>7.65</c:v>
                </c:pt>
              </c:numCache>
            </c:numRef>
          </c:val>
          <c:smooth val="0"/>
          <c:extLst>
            <c:ext xmlns:c16="http://schemas.microsoft.com/office/drawing/2014/chart" uri="{C3380CC4-5D6E-409C-BE32-E72D297353CC}">
              <c16:uniqueId val="{00000001-48F6-4643-B19E-87BF6159815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91.03</c:v>
                </c:pt>
                <c:pt idx="1">
                  <c:v>70.28</c:v>
                </c:pt>
                <c:pt idx="2">
                  <c:v>72.05</c:v>
                </c:pt>
                <c:pt idx="3">
                  <c:v>88.29</c:v>
                </c:pt>
                <c:pt idx="4">
                  <c:v>96.78</c:v>
                </c:pt>
              </c:numCache>
            </c:numRef>
          </c:val>
          <c:extLst>
            <c:ext xmlns:c16="http://schemas.microsoft.com/office/drawing/2014/chart" uri="{C3380CC4-5D6E-409C-BE32-E72D297353CC}">
              <c16:uniqueId val="{00000000-4E3D-4A81-837C-6609CD00968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359.7</c:v>
                </c:pt>
                <c:pt idx="1">
                  <c:v>362.93</c:v>
                </c:pt>
                <c:pt idx="2">
                  <c:v>371.81</c:v>
                </c:pt>
                <c:pt idx="3">
                  <c:v>384.23</c:v>
                </c:pt>
                <c:pt idx="4">
                  <c:v>364.3</c:v>
                </c:pt>
              </c:numCache>
            </c:numRef>
          </c:val>
          <c:smooth val="0"/>
          <c:extLst>
            <c:ext xmlns:c16="http://schemas.microsoft.com/office/drawing/2014/chart" uri="{C3380CC4-5D6E-409C-BE32-E72D297353CC}">
              <c16:uniqueId val="{00000001-4E3D-4A81-837C-6609CD00968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659.77</c:v>
                </c:pt>
                <c:pt idx="1">
                  <c:v>602.9</c:v>
                </c:pt>
                <c:pt idx="2">
                  <c:v>540.99</c:v>
                </c:pt>
                <c:pt idx="3">
                  <c:v>444.11</c:v>
                </c:pt>
                <c:pt idx="4">
                  <c:v>551.03</c:v>
                </c:pt>
              </c:numCache>
            </c:numRef>
          </c:val>
          <c:extLst>
            <c:ext xmlns:c16="http://schemas.microsoft.com/office/drawing/2014/chart" uri="{C3380CC4-5D6E-409C-BE32-E72D297353CC}">
              <c16:uniqueId val="{00000000-E8C0-4B48-8673-E87D31C229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447.01</c:v>
                </c:pt>
                <c:pt idx="1">
                  <c:v>439.05</c:v>
                </c:pt>
                <c:pt idx="2">
                  <c:v>465.85</c:v>
                </c:pt>
                <c:pt idx="3">
                  <c:v>439.43</c:v>
                </c:pt>
                <c:pt idx="4">
                  <c:v>438.41</c:v>
                </c:pt>
              </c:numCache>
            </c:numRef>
          </c:val>
          <c:smooth val="0"/>
          <c:extLst>
            <c:ext xmlns:c16="http://schemas.microsoft.com/office/drawing/2014/chart" uri="{C3380CC4-5D6E-409C-BE32-E72D297353CC}">
              <c16:uniqueId val="{00000001-E8C0-4B48-8673-E87D31C229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80.42</c:v>
                </c:pt>
                <c:pt idx="1">
                  <c:v>86.65</c:v>
                </c:pt>
                <c:pt idx="2">
                  <c:v>94.47</c:v>
                </c:pt>
                <c:pt idx="3">
                  <c:v>105.15</c:v>
                </c:pt>
                <c:pt idx="4">
                  <c:v>79.95</c:v>
                </c:pt>
              </c:numCache>
            </c:numRef>
          </c:val>
          <c:extLst>
            <c:ext xmlns:c16="http://schemas.microsoft.com/office/drawing/2014/chart" uri="{C3380CC4-5D6E-409C-BE32-E72D297353CC}">
              <c16:uniqueId val="{00000000-9A3A-4EF1-94D1-D150B1617D6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95.81</c:v>
                </c:pt>
                <c:pt idx="1">
                  <c:v>95.26</c:v>
                </c:pt>
                <c:pt idx="2">
                  <c:v>92.39</c:v>
                </c:pt>
                <c:pt idx="3">
                  <c:v>94.41</c:v>
                </c:pt>
                <c:pt idx="4">
                  <c:v>90.96</c:v>
                </c:pt>
              </c:numCache>
            </c:numRef>
          </c:val>
          <c:smooth val="0"/>
          <c:extLst>
            <c:ext xmlns:c16="http://schemas.microsoft.com/office/drawing/2014/chart" uri="{C3380CC4-5D6E-409C-BE32-E72D297353CC}">
              <c16:uniqueId val="{00000001-9A3A-4EF1-94D1-D150B1617D6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155.97</c:v>
                </c:pt>
                <c:pt idx="1">
                  <c:v>145.97</c:v>
                </c:pt>
                <c:pt idx="2">
                  <c:v>138.65</c:v>
                </c:pt>
                <c:pt idx="3">
                  <c:v>143.19</c:v>
                </c:pt>
                <c:pt idx="4">
                  <c:v>143.78</c:v>
                </c:pt>
              </c:numCache>
            </c:numRef>
          </c:val>
          <c:extLst>
            <c:ext xmlns:c16="http://schemas.microsoft.com/office/drawing/2014/chart" uri="{C3380CC4-5D6E-409C-BE32-E72D297353CC}">
              <c16:uniqueId val="{00000000-D5C7-411A-A333-31726CBF4D1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189.58</c:v>
                </c:pt>
                <c:pt idx="1">
                  <c:v>192.82</c:v>
                </c:pt>
                <c:pt idx="2">
                  <c:v>192.98</c:v>
                </c:pt>
                <c:pt idx="3">
                  <c:v>192.13</c:v>
                </c:pt>
                <c:pt idx="4">
                  <c:v>197.04</c:v>
                </c:pt>
              </c:numCache>
            </c:numRef>
          </c:val>
          <c:smooth val="0"/>
          <c:extLst>
            <c:ext xmlns:c16="http://schemas.microsoft.com/office/drawing/2014/chart" uri="{C3380CC4-5D6E-409C-BE32-E72D297353CC}">
              <c16:uniqueId val="{00000001-D5C7-411A-A333-31726CBF4D1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鳥取県　南部町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10348</v>
      </c>
      <c r="AM8" s="45"/>
      <c r="AN8" s="45"/>
      <c r="AO8" s="45"/>
      <c r="AP8" s="45"/>
      <c r="AQ8" s="45"/>
      <c r="AR8" s="45"/>
      <c r="AS8" s="45"/>
      <c r="AT8" s="46">
        <f>データ!$S$6</f>
        <v>114.03</v>
      </c>
      <c r="AU8" s="47"/>
      <c r="AV8" s="47"/>
      <c r="AW8" s="47"/>
      <c r="AX8" s="47"/>
      <c r="AY8" s="47"/>
      <c r="AZ8" s="47"/>
      <c r="BA8" s="47"/>
      <c r="BB8" s="48">
        <f>データ!$T$6</f>
        <v>90.75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66.069999999999993</v>
      </c>
      <c r="J10" s="47"/>
      <c r="K10" s="47"/>
      <c r="L10" s="47"/>
      <c r="M10" s="47"/>
      <c r="N10" s="47"/>
      <c r="O10" s="81"/>
      <c r="P10" s="48">
        <f>データ!$P$6</f>
        <v>99.72</v>
      </c>
      <c r="Q10" s="48"/>
      <c r="R10" s="48"/>
      <c r="S10" s="48"/>
      <c r="T10" s="48"/>
      <c r="U10" s="48"/>
      <c r="V10" s="48"/>
      <c r="W10" s="45">
        <f>データ!$Q$6</f>
        <v>1614</v>
      </c>
      <c r="X10" s="45"/>
      <c r="Y10" s="45"/>
      <c r="Z10" s="45"/>
      <c r="AA10" s="45"/>
      <c r="AB10" s="45"/>
      <c r="AC10" s="45"/>
      <c r="AD10" s="2"/>
      <c r="AE10" s="2"/>
      <c r="AF10" s="2"/>
      <c r="AG10" s="2"/>
      <c r="AH10" s="2"/>
      <c r="AI10" s="2"/>
      <c r="AJ10" s="2"/>
      <c r="AK10" s="2"/>
      <c r="AL10" s="45">
        <f>データ!$U$6</f>
        <v>10308</v>
      </c>
      <c r="AM10" s="45"/>
      <c r="AN10" s="45"/>
      <c r="AO10" s="45"/>
      <c r="AP10" s="45"/>
      <c r="AQ10" s="45"/>
      <c r="AR10" s="45"/>
      <c r="AS10" s="45"/>
      <c r="AT10" s="46">
        <f>データ!$V$6</f>
        <v>51.52</v>
      </c>
      <c r="AU10" s="47"/>
      <c r="AV10" s="47"/>
      <c r="AW10" s="47"/>
      <c r="AX10" s="47"/>
      <c r="AY10" s="47"/>
      <c r="AZ10" s="47"/>
      <c r="BA10" s="47"/>
      <c r="BB10" s="48">
        <f>データ!$W$6</f>
        <v>200.08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LZ1YSS4ijLb/50zAXYmtzcz1dOJcNPte3H5P6okqbkuSR/6p+g5cO+jroOGNLXP0KlBeoL1sBlTnBHUVoz8WFw==" saltValue="BXUOKzCPsM3mIaTDIp60r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2022</v>
      </c>
      <c r="C6" s="20">
        <f t="shared" ref="C6:W6" si="3">C7</f>
        <v>313891</v>
      </c>
      <c r="D6" s="20">
        <f t="shared" si="3"/>
        <v>46</v>
      </c>
      <c r="E6" s="20">
        <f t="shared" si="3"/>
        <v>1</v>
      </c>
      <c r="F6" s="20">
        <f t="shared" si="3"/>
        <v>0</v>
      </c>
      <c r="G6" s="20">
        <f t="shared" si="3"/>
        <v>1</v>
      </c>
      <c r="H6" s="20" t="str">
        <f t="shared" si="3"/>
        <v>鳥取県　南部町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66.069999999999993</v>
      </c>
      <c r="P6" s="21">
        <f t="shared" si="3"/>
        <v>99.72</v>
      </c>
      <c r="Q6" s="21">
        <f t="shared" si="3"/>
        <v>1614</v>
      </c>
      <c r="R6" s="21">
        <f t="shared" si="3"/>
        <v>10348</v>
      </c>
      <c r="S6" s="21">
        <f t="shared" si="3"/>
        <v>114.03</v>
      </c>
      <c r="T6" s="21">
        <f t="shared" si="3"/>
        <v>90.75</v>
      </c>
      <c r="U6" s="21">
        <f t="shared" si="3"/>
        <v>10308</v>
      </c>
      <c r="V6" s="21">
        <f t="shared" si="3"/>
        <v>51.52</v>
      </c>
      <c r="W6" s="21">
        <f t="shared" si="3"/>
        <v>200.08</v>
      </c>
      <c r="X6" s="22">
        <f>IF(X7="",NA(),X7)</f>
        <v>86.64</v>
      </c>
      <c r="Y6" s="22">
        <f t="shared" ref="Y6:AG6" si="4">IF(Y7="",NA(),Y7)</f>
        <v>92.49</v>
      </c>
      <c r="Z6" s="22">
        <f t="shared" si="4"/>
        <v>105.94</v>
      </c>
      <c r="AA6" s="22">
        <f t="shared" si="4"/>
        <v>107.88</v>
      </c>
      <c r="AB6" s="22">
        <f t="shared" si="4"/>
        <v>109.79</v>
      </c>
      <c r="AC6" s="22">
        <f t="shared" si="4"/>
        <v>108.76</v>
      </c>
      <c r="AD6" s="22">
        <f t="shared" si="4"/>
        <v>108.46</v>
      </c>
      <c r="AE6" s="22">
        <f t="shared" si="4"/>
        <v>109.02</v>
      </c>
      <c r="AF6" s="22">
        <f t="shared" si="4"/>
        <v>107.81</v>
      </c>
      <c r="AG6" s="22">
        <f t="shared" si="4"/>
        <v>107.21</v>
      </c>
      <c r="AH6" s="21" t="str">
        <f>IF(AH7="","",IF(AH7="-","【-】","【"&amp;SUBSTITUTE(TEXT(AH7,"#,##0.00"),"-","△")&amp;"】"))</f>
        <v>【108.70】</v>
      </c>
      <c r="AI6" s="22">
        <f>IF(AI7="",NA(),AI7)</f>
        <v>122.01</v>
      </c>
      <c r="AJ6" s="22">
        <f t="shared" ref="AJ6:AR6" si="5">IF(AJ7="",NA(),AJ7)</f>
        <v>130.83000000000001</v>
      </c>
      <c r="AK6" s="22">
        <f t="shared" si="5"/>
        <v>119.69</v>
      </c>
      <c r="AL6" s="22">
        <f t="shared" si="5"/>
        <v>94.57</v>
      </c>
      <c r="AM6" s="22">
        <f t="shared" si="5"/>
        <v>111.34</v>
      </c>
      <c r="AN6" s="22">
        <f t="shared" si="5"/>
        <v>7.48</v>
      </c>
      <c r="AO6" s="22">
        <f t="shared" si="5"/>
        <v>11.94</v>
      </c>
      <c r="AP6" s="22">
        <f t="shared" si="5"/>
        <v>11</v>
      </c>
      <c r="AQ6" s="22">
        <f t="shared" si="5"/>
        <v>8.86</v>
      </c>
      <c r="AR6" s="22">
        <f t="shared" si="5"/>
        <v>7.65</v>
      </c>
      <c r="AS6" s="21" t="str">
        <f>IF(AS7="","",IF(AS7="-","【-】","【"&amp;SUBSTITUTE(TEXT(AS7,"#,##0.00"),"-","△")&amp;"】"))</f>
        <v>【1.34】</v>
      </c>
      <c r="AT6" s="22">
        <f>IF(AT7="",NA(),AT7)</f>
        <v>91.03</v>
      </c>
      <c r="AU6" s="22">
        <f t="shared" ref="AU6:BC6" si="6">IF(AU7="",NA(),AU7)</f>
        <v>70.28</v>
      </c>
      <c r="AV6" s="22">
        <f t="shared" si="6"/>
        <v>72.05</v>
      </c>
      <c r="AW6" s="22">
        <f t="shared" si="6"/>
        <v>88.29</v>
      </c>
      <c r="AX6" s="22">
        <f t="shared" si="6"/>
        <v>96.78</v>
      </c>
      <c r="AY6" s="22">
        <f t="shared" si="6"/>
        <v>359.7</v>
      </c>
      <c r="AZ6" s="22">
        <f t="shared" si="6"/>
        <v>362.93</v>
      </c>
      <c r="BA6" s="22">
        <f t="shared" si="6"/>
        <v>371.81</v>
      </c>
      <c r="BB6" s="22">
        <f t="shared" si="6"/>
        <v>384.23</v>
      </c>
      <c r="BC6" s="22">
        <f t="shared" si="6"/>
        <v>364.3</v>
      </c>
      <c r="BD6" s="21" t="str">
        <f>IF(BD7="","",IF(BD7="-","【-】","【"&amp;SUBSTITUTE(TEXT(BD7,"#,##0.00"),"-","△")&amp;"】"))</f>
        <v>【252.29】</v>
      </c>
      <c r="BE6" s="22">
        <f>IF(BE7="",NA(),BE7)</f>
        <v>659.77</v>
      </c>
      <c r="BF6" s="22">
        <f t="shared" ref="BF6:BN6" si="7">IF(BF7="",NA(),BF7)</f>
        <v>602.9</v>
      </c>
      <c r="BG6" s="22">
        <f t="shared" si="7"/>
        <v>540.99</v>
      </c>
      <c r="BH6" s="22">
        <f t="shared" si="7"/>
        <v>444.11</v>
      </c>
      <c r="BI6" s="22">
        <f t="shared" si="7"/>
        <v>551.03</v>
      </c>
      <c r="BJ6" s="22">
        <f t="shared" si="7"/>
        <v>447.01</v>
      </c>
      <c r="BK6" s="22">
        <f t="shared" si="7"/>
        <v>439.05</v>
      </c>
      <c r="BL6" s="22">
        <f t="shared" si="7"/>
        <v>465.85</v>
      </c>
      <c r="BM6" s="22">
        <f t="shared" si="7"/>
        <v>439.43</v>
      </c>
      <c r="BN6" s="22">
        <f t="shared" si="7"/>
        <v>438.41</v>
      </c>
      <c r="BO6" s="21" t="str">
        <f>IF(BO7="","",IF(BO7="-","【-】","【"&amp;SUBSTITUTE(TEXT(BO7,"#,##0.00"),"-","△")&amp;"】"))</f>
        <v>【268.07】</v>
      </c>
      <c r="BP6" s="22">
        <f>IF(BP7="",NA(),BP7)</f>
        <v>80.42</v>
      </c>
      <c r="BQ6" s="22">
        <f t="shared" ref="BQ6:BY6" si="8">IF(BQ7="",NA(),BQ7)</f>
        <v>86.65</v>
      </c>
      <c r="BR6" s="22">
        <f t="shared" si="8"/>
        <v>94.47</v>
      </c>
      <c r="BS6" s="22">
        <f t="shared" si="8"/>
        <v>105.15</v>
      </c>
      <c r="BT6" s="22">
        <f t="shared" si="8"/>
        <v>79.95</v>
      </c>
      <c r="BU6" s="22">
        <f t="shared" si="8"/>
        <v>95.81</v>
      </c>
      <c r="BV6" s="22">
        <f t="shared" si="8"/>
        <v>95.26</v>
      </c>
      <c r="BW6" s="22">
        <f t="shared" si="8"/>
        <v>92.39</v>
      </c>
      <c r="BX6" s="22">
        <f t="shared" si="8"/>
        <v>94.41</v>
      </c>
      <c r="BY6" s="22">
        <f t="shared" si="8"/>
        <v>90.96</v>
      </c>
      <c r="BZ6" s="21" t="str">
        <f>IF(BZ7="","",IF(BZ7="-","【-】","【"&amp;SUBSTITUTE(TEXT(BZ7,"#,##0.00"),"-","△")&amp;"】"))</f>
        <v>【97.47】</v>
      </c>
      <c r="CA6" s="22">
        <f>IF(CA7="",NA(),CA7)</f>
        <v>155.97</v>
      </c>
      <c r="CB6" s="22">
        <f t="shared" ref="CB6:CJ6" si="9">IF(CB7="",NA(),CB7)</f>
        <v>145.97</v>
      </c>
      <c r="CC6" s="22">
        <f t="shared" si="9"/>
        <v>138.65</v>
      </c>
      <c r="CD6" s="22">
        <f t="shared" si="9"/>
        <v>143.19</v>
      </c>
      <c r="CE6" s="22">
        <f t="shared" si="9"/>
        <v>143.78</v>
      </c>
      <c r="CF6" s="22">
        <f t="shared" si="9"/>
        <v>189.58</v>
      </c>
      <c r="CG6" s="22">
        <f t="shared" si="9"/>
        <v>192.82</v>
      </c>
      <c r="CH6" s="22">
        <f t="shared" si="9"/>
        <v>192.98</v>
      </c>
      <c r="CI6" s="22">
        <f t="shared" si="9"/>
        <v>192.13</v>
      </c>
      <c r="CJ6" s="22">
        <f t="shared" si="9"/>
        <v>197.04</v>
      </c>
      <c r="CK6" s="21" t="str">
        <f>IF(CK7="","",IF(CK7="-","【-】","【"&amp;SUBSTITUTE(TEXT(CK7,"#,##0.00"),"-","△")&amp;"】"))</f>
        <v>【174.75】</v>
      </c>
      <c r="CL6" s="22">
        <f>IF(CL7="",NA(),CL7)</f>
        <v>47.58</v>
      </c>
      <c r="CM6" s="22">
        <f t="shared" ref="CM6:CU6" si="10">IF(CM7="",NA(),CM7)</f>
        <v>47.56</v>
      </c>
      <c r="CN6" s="22">
        <f t="shared" si="10"/>
        <v>47.45</v>
      </c>
      <c r="CO6" s="22">
        <f t="shared" si="10"/>
        <v>46.49</v>
      </c>
      <c r="CP6" s="22">
        <f t="shared" si="10"/>
        <v>46.22</v>
      </c>
      <c r="CQ6" s="22">
        <f t="shared" si="10"/>
        <v>55.22</v>
      </c>
      <c r="CR6" s="22">
        <f t="shared" si="10"/>
        <v>54.05</v>
      </c>
      <c r="CS6" s="22">
        <f t="shared" si="10"/>
        <v>54.43</v>
      </c>
      <c r="CT6" s="22">
        <f t="shared" si="10"/>
        <v>53.87</v>
      </c>
      <c r="CU6" s="22">
        <f t="shared" si="10"/>
        <v>54.49</v>
      </c>
      <c r="CV6" s="21" t="str">
        <f>IF(CV7="","",IF(CV7="-","【-】","【"&amp;SUBSTITUTE(TEXT(CV7,"#,##0.00"),"-","△")&amp;"】"))</f>
        <v>【59.97】</v>
      </c>
      <c r="CW6" s="22">
        <f>IF(CW7="",NA(),CW7)</f>
        <v>88.14</v>
      </c>
      <c r="CX6" s="22">
        <f t="shared" ref="CX6:DF6" si="11">IF(CX7="",NA(),CX7)</f>
        <v>87.94</v>
      </c>
      <c r="CY6" s="22">
        <f t="shared" si="11"/>
        <v>87.78</v>
      </c>
      <c r="CZ6" s="22">
        <f t="shared" si="11"/>
        <v>87.88</v>
      </c>
      <c r="DA6" s="22">
        <f t="shared" si="11"/>
        <v>87.78</v>
      </c>
      <c r="DB6" s="22">
        <f t="shared" si="11"/>
        <v>80.930000000000007</v>
      </c>
      <c r="DC6" s="22">
        <f t="shared" si="11"/>
        <v>80.510000000000005</v>
      </c>
      <c r="DD6" s="22">
        <f t="shared" si="11"/>
        <v>79.44</v>
      </c>
      <c r="DE6" s="22">
        <f t="shared" si="11"/>
        <v>79.489999999999995</v>
      </c>
      <c r="DF6" s="22">
        <f t="shared" si="11"/>
        <v>78.8</v>
      </c>
      <c r="DG6" s="21" t="str">
        <f>IF(DG7="","",IF(DG7="-","【-】","【"&amp;SUBSTITUTE(TEXT(DG7,"#,##0.00"),"-","△")&amp;"】"))</f>
        <v>【89.76】</v>
      </c>
      <c r="DH6" s="22">
        <f>IF(DH7="",NA(),DH7)</f>
        <v>52.65</v>
      </c>
      <c r="DI6" s="22">
        <f t="shared" ref="DI6:DQ6" si="12">IF(DI7="",NA(),DI7)</f>
        <v>54.48</v>
      </c>
      <c r="DJ6" s="22">
        <f t="shared" si="12"/>
        <v>56.1</v>
      </c>
      <c r="DK6" s="22">
        <f t="shared" si="12"/>
        <v>57.76</v>
      </c>
      <c r="DL6" s="22">
        <f t="shared" si="12"/>
        <v>59.22</v>
      </c>
      <c r="DM6" s="22">
        <f t="shared" si="12"/>
        <v>47.97</v>
      </c>
      <c r="DN6" s="22">
        <f t="shared" si="12"/>
        <v>49.12</v>
      </c>
      <c r="DO6" s="22">
        <f t="shared" si="12"/>
        <v>49.39</v>
      </c>
      <c r="DP6" s="22">
        <f t="shared" si="12"/>
        <v>50.75</v>
      </c>
      <c r="DQ6" s="22">
        <f t="shared" si="12"/>
        <v>51.72</v>
      </c>
      <c r="DR6" s="21" t="str">
        <f>IF(DR7="","",IF(DR7="-","【-】","【"&amp;SUBSTITUTE(TEXT(DR7,"#,##0.00"),"-","△")&amp;"】"))</f>
        <v>【51.51】</v>
      </c>
      <c r="DS6" s="22">
        <f>IF(DS7="",NA(),DS7)</f>
        <v>27.86</v>
      </c>
      <c r="DT6" s="22">
        <f t="shared" ref="DT6:EB6" si="13">IF(DT7="",NA(),DT7)</f>
        <v>27.86</v>
      </c>
      <c r="DU6" s="22">
        <f t="shared" si="13"/>
        <v>27.86</v>
      </c>
      <c r="DV6" s="22">
        <f t="shared" si="13"/>
        <v>27.86</v>
      </c>
      <c r="DW6" s="22">
        <f t="shared" si="13"/>
        <v>27.86</v>
      </c>
      <c r="DX6" s="22">
        <f t="shared" si="13"/>
        <v>15.33</v>
      </c>
      <c r="DY6" s="22">
        <f t="shared" si="13"/>
        <v>16.760000000000002</v>
      </c>
      <c r="DZ6" s="22">
        <f t="shared" si="13"/>
        <v>18.57</v>
      </c>
      <c r="EA6" s="22">
        <f t="shared" si="13"/>
        <v>21.14</v>
      </c>
      <c r="EB6" s="22">
        <f t="shared" si="13"/>
        <v>22.12</v>
      </c>
      <c r="EC6" s="21" t="str">
        <f>IF(EC7="","",IF(EC7="-","【-】","【"&amp;SUBSTITUTE(TEXT(EC7,"#,##0.00"),"-","△")&amp;"】"))</f>
        <v>【23.75】</v>
      </c>
      <c r="ED6" s="21">
        <f>IF(ED7="",NA(),ED7)</f>
        <v>0</v>
      </c>
      <c r="EE6" s="21">
        <f t="shared" ref="EE6:EM6" si="14">IF(EE7="",NA(),EE7)</f>
        <v>0</v>
      </c>
      <c r="EF6" s="22">
        <f t="shared" si="14"/>
        <v>0.44</v>
      </c>
      <c r="EG6" s="22">
        <f t="shared" si="14"/>
        <v>0.4</v>
      </c>
      <c r="EH6" s="22">
        <f t="shared" si="14"/>
        <v>0.33</v>
      </c>
      <c r="EI6" s="22">
        <f t="shared" si="14"/>
        <v>0.43</v>
      </c>
      <c r="EJ6" s="22">
        <f t="shared" si="14"/>
        <v>0.42</v>
      </c>
      <c r="EK6" s="22">
        <f t="shared" si="14"/>
        <v>0.44</v>
      </c>
      <c r="EL6" s="22">
        <f t="shared" si="14"/>
        <v>0.5</v>
      </c>
      <c r="EM6" s="22">
        <f t="shared" si="14"/>
        <v>0.4</v>
      </c>
      <c r="EN6" s="21" t="str">
        <f>IF(EN7="","",IF(EN7="-","【-】","【"&amp;SUBSTITUTE(TEXT(EN7,"#,##0.00"),"-","△")&amp;"】"))</f>
        <v>【0.67】</v>
      </c>
    </row>
    <row r="7" spans="1:144" s="23" customFormat="1" x14ac:dyDescent="0.2">
      <c r="A7" s="15"/>
      <c r="B7" s="24">
        <v>2022</v>
      </c>
      <c r="C7" s="24">
        <v>313891</v>
      </c>
      <c r="D7" s="24">
        <v>46</v>
      </c>
      <c r="E7" s="24">
        <v>1</v>
      </c>
      <c r="F7" s="24">
        <v>0</v>
      </c>
      <c r="G7" s="24">
        <v>1</v>
      </c>
      <c r="H7" s="24" t="s">
        <v>93</v>
      </c>
      <c r="I7" s="24" t="s">
        <v>94</v>
      </c>
      <c r="J7" s="24" t="s">
        <v>95</v>
      </c>
      <c r="K7" s="24" t="s">
        <v>96</v>
      </c>
      <c r="L7" s="24" t="s">
        <v>97</v>
      </c>
      <c r="M7" s="24" t="s">
        <v>98</v>
      </c>
      <c r="N7" s="25" t="s">
        <v>99</v>
      </c>
      <c r="O7" s="25">
        <v>66.069999999999993</v>
      </c>
      <c r="P7" s="25">
        <v>99.72</v>
      </c>
      <c r="Q7" s="25">
        <v>1614</v>
      </c>
      <c r="R7" s="25">
        <v>10348</v>
      </c>
      <c r="S7" s="25">
        <v>114.03</v>
      </c>
      <c r="T7" s="25">
        <v>90.75</v>
      </c>
      <c r="U7" s="25">
        <v>10308</v>
      </c>
      <c r="V7" s="25">
        <v>51.52</v>
      </c>
      <c r="W7" s="25">
        <v>200.08</v>
      </c>
      <c r="X7" s="25">
        <v>86.64</v>
      </c>
      <c r="Y7" s="25">
        <v>92.49</v>
      </c>
      <c r="Z7" s="25">
        <v>105.94</v>
      </c>
      <c r="AA7" s="25">
        <v>107.88</v>
      </c>
      <c r="AB7" s="25">
        <v>109.79</v>
      </c>
      <c r="AC7" s="25">
        <v>108.76</v>
      </c>
      <c r="AD7" s="25">
        <v>108.46</v>
      </c>
      <c r="AE7" s="25">
        <v>109.02</v>
      </c>
      <c r="AF7" s="25">
        <v>107.81</v>
      </c>
      <c r="AG7" s="25">
        <v>107.21</v>
      </c>
      <c r="AH7" s="25">
        <v>108.7</v>
      </c>
      <c r="AI7" s="25">
        <v>122.01</v>
      </c>
      <c r="AJ7" s="25">
        <v>130.83000000000001</v>
      </c>
      <c r="AK7" s="25">
        <v>119.69</v>
      </c>
      <c r="AL7" s="25">
        <v>94.57</v>
      </c>
      <c r="AM7" s="25">
        <v>111.34</v>
      </c>
      <c r="AN7" s="25">
        <v>7.48</v>
      </c>
      <c r="AO7" s="25">
        <v>11.94</v>
      </c>
      <c r="AP7" s="25">
        <v>11</v>
      </c>
      <c r="AQ7" s="25">
        <v>8.86</v>
      </c>
      <c r="AR7" s="25">
        <v>7.65</v>
      </c>
      <c r="AS7" s="25">
        <v>1.34</v>
      </c>
      <c r="AT7" s="25">
        <v>91.03</v>
      </c>
      <c r="AU7" s="25">
        <v>70.28</v>
      </c>
      <c r="AV7" s="25">
        <v>72.05</v>
      </c>
      <c r="AW7" s="25">
        <v>88.29</v>
      </c>
      <c r="AX7" s="25">
        <v>96.78</v>
      </c>
      <c r="AY7" s="25">
        <v>359.7</v>
      </c>
      <c r="AZ7" s="25">
        <v>362.93</v>
      </c>
      <c r="BA7" s="25">
        <v>371.81</v>
      </c>
      <c r="BB7" s="25">
        <v>384.23</v>
      </c>
      <c r="BC7" s="25">
        <v>364.3</v>
      </c>
      <c r="BD7" s="25">
        <v>252.29</v>
      </c>
      <c r="BE7" s="25">
        <v>659.77</v>
      </c>
      <c r="BF7" s="25">
        <v>602.9</v>
      </c>
      <c r="BG7" s="25">
        <v>540.99</v>
      </c>
      <c r="BH7" s="25">
        <v>444.11</v>
      </c>
      <c r="BI7" s="25">
        <v>551.03</v>
      </c>
      <c r="BJ7" s="25">
        <v>447.01</v>
      </c>
      <c r="BK7" s="25">
        <v>439.05</v>
      </c>
      <c r="BL7" s="25">
        <v>465.85</v>
      </c>
      <c r="BM7" s="25">
        <v>439.43</v>
      </c>
      <c r="BN7" s="25">
        <v>438.41</v>
      </c>
      <c r="BO7" s="25">
        <v>268.07</v>
      </c>
      <c r="BP7" s="25">
        <v>80.42</v>
      </c>
      <c r="BQ7" s="25">
        <v>86.65</v>
      </c>
      <c r="BR7" s="25">
        <v>94.47</v>
      </c>
      <c r="BS7" s="25">
        <v>105.15</v>
      </c>
      <c r="BT7" s="25">
        <v>79.95</v>
      </c>
      <c r="BU7" s="25">
        <v>95.81</v>
      </c>
      <c r="BV7" s="25">
        <v>95.26</v>
      </c>
      <c r="BW7" s="25">
        <v>92.39</v>
      </c>
      <c r="BX7" s="25">
        <v>94.41</v>
      </c>
      <c r="BY7" s="25">
        <v>90.96</v>
      </c>
      <c r="BZ7" s="25">
        <v>97.47</v>
      </c>
      <c r="CA7" s="25">
        <v>155.97</v>
      </c>
      <c r="CB7" s="25">
        <v>145.97</v>
      </c>
      <c r="CC7" s="25">
        <v>138.65</v>
      </c>
      <c r="CD7" s="25">
        <v>143.19</v>
      </c>
      <c r="CE7" s="25">
        <v>143.78</v>
      </c>
      <c r="CF7" s="25">
        <v>189.58</v>
      </c>
      <c r="CG7" s="25">
        <v>192.82</v>
      </c>
      <c r="CH7" s="25">
        <v>192.98</v>
      </c>
      <c r="CI7" s="25">
        <v>192.13</v>
      </c>
      <c r="CJ7" s="25">
        <v>197.04</v>
      </c>
      <c r="CK7" s="25">
        <v>174.75</v>
      </c>
      <c r="CL7" s="25">
        <v>47.58</v>
      </c>
      <c r="CM7" s="25">
        <v>47.56</v>
      </c>
      <c r="CN7" s="25">
        <v>47.45</v>
      </c>
      <c r="CO7" s="25">
        <v>46.49</v>
      </c>
      <c r="CP7" s="25">
        <v>46.22</v>
      </c>
      <c r="CQ7" s="25">
        <v>55.22</v>
      </c>
      <c r="CR7" s="25">
        <v>54.05</v>
      </c>
      <c r="CS7" s="25">
        <v>54.43</v>
      </c>
      <c r="CT7" s="25">
        <v>53.87</v>
      </c>
      <c r="CU7" s="25">
        <v>54.49</v>
      </c>
      <c r="CV7" s="25">
        <v>59.97</v>
      </c>
      <c r="CW7" s="25">
        <v>88.14</v>
      </c>
      <c r="CX7" s="25">
        <v>87.94</v>
      </c>
      <c r="CY7" s="25">
        <v>87.78</v>
      </c>
      <c r="CZ7" s="25">
        <v>87.88</v>
      </c>
      <c r="DA7" s="25">
        <v>87.78</v>
      </c>
      <c r="DB7" s="25">
        <v>80.930000000000007</v>
      </c>
      <c r="DC7" s="25">
        <v>80.510000000000005</v>
      </c>
      <c r="DD7" s="25">
        <v>79.44</v>
      </c>
      <c r="DE7" s="25">
        <v>79.489999999999995</v>
      </c>
      <c r="DF7" s="25">
        <v>78.8</v>
      </c>
      <c r="DG7" s="25">
        <v>89.76</v>
      </c>
      <c r="DH7" s="25">
        <v>52.65</v>
      </c>
      <c r="DI7" s="25">
        <v>54.48</v>
      </c>
      <c r="DJ7" s="25">
        <v>56.1</v>
      </c>
      <c r="DK7" s="25">
        <v>57.76</v>
      </c>
      <c r="DL7" s="25">
        <v>59.22</v>
      </c>
      <c r="DM7" s="25">
        <v>47.97</v>
      </c>
      <c r="DN7" s="25">
        <v>49.12</v>
      </c>
      <c r="DO7" s="25">
        <v>49.39</v>
      </c>
      <c r="DP7" s="25">
        <v>50.75</v>
      </c>
      <c r="DQ7" s="25">
        <v>51.72</v>
      </c>
      <c r="DR7" s="25">
        <v>51.51</v>
      </c>
      <c r="DS7" s="25">
        <v>27.86</v>
      </c>
      <c r="DT7" s="25">
        <v>27.86</v>
      </c>
      <c r="DU7" s="25">
        <v>27.86</v>
      </c>
      <c r="DV7" s="25">
        <v>27.86</v>
      </c>
      <c r="DW7" s="25">
        <v>27.86</v>
      </c>
      <c r="DX7" s="25">
        <v>15.33</v>
      </c>
      <c r="DY7" s="25">
        <v>16.760000000000002</v>
      </c>
      <c r="DZ7" s="25">
        <v>18.57</v>
      </c>
      <c r="EA7" s="25">
        <v>21.14</v>
      </c>
      <c r="EB7" s="25">
        <v>22.12</v>
      </c>
      <c r="EC7" s="25">
        <v>23.75</v>
      </c>
      <c r="ED7" s="25">
        <v>0</v>
      </c>
      <c r="EE7" s="25">
        <v>0</v>
      </c>
      <c r="EF7" s="25">
        <v>0.44</v>
      </c>
      <c r="EG7" s="25">
        <v>0.4</v>
      </c>
      <c r="EH7" s="25">
        <v>0.33</v>
      </c>
      <c r="EI7" s="25">
        <v>0.43</v>
      </c>
      <c r="EJ7" s="25">
        <v>0.42</v>
      </c>
      <c r="EK7" s="25">
        <v>0.44</v>
      </c>
      <c r="EL7" s="25">
        <v>0.5</v>
      </c>
      <c r="EM7" s="25">
        <v>0.4</v>
      </c>
      <c r="EN7" s="25">
        <v>0.67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2">
      <c r="B11">
        <v>4</v>
      </c>
      <c r="C11">
        <v>3</v>
      </c>
      <c r="D11">
        <v>2</v>
      </c>
      <c r="E11">
        <v>1</v>
      </c>
      <c r="F11">
        <v>0</v>
      </c>
      <c r="G11" t="s">
        <v>105</v>
      </c>
    </row>
    <row r="12" spans="1:144" x14ac:dyDescent="0.2">
      <c r="B12">
        <v>1</v>
      </c>
      <c r="C12">
        <v>1</v>
      </c>
      <c r="D12">
        <v>2</v>
      </c>
      <c r="E12">
        <v>3</v>
      </c>
      <c r="F12">
        <v>4</v>
      </c>
      <c r="G12" t="s">
        <v>106</v>
      </c>
    </row>
    <row r="13" spans="1:144" x14ac:dyDescent="0.2">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2023-12-05T00:58:39Z</dcterms:created>
  <dcterms:modified xsi:type="dcterms:W3CDTF">2024-02-07T06:25:24Z</dcterms:modified>
  <cp:category/>
</cp:coreProperties>
</file>