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7_日南町\"/>
    </mc:Choice>
  </mc:AlternateContent>
  <workbookProtection workbookAlgorithmName="SHA-512" workbookHashValue="AikoMQ8oxG6MFlvQ7Hg0RAPVciZaslcBXazSPfyguBUkD4iaULOOpxR5PCG/UgeVFE041VB5n1ZAeMUjMXDWGQ==" workbookSaltValue="ZeEGzJy4yMWn2rGdxqnJdA==" workbookSpinCount="100000" lockStructure="1"/>
  <bookViews>
    <workbookView xWindow="0" yWindow="0" windowWidth="28800" windowHeight="121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E85" i="4"/>
  <c r="BB10" i="4"/>
  <c r="AT10" i="4"/>
  <c r="I10" i="4"/>
  <c r="B10" i="4"/>
  <c r="AT8" i="4"/>
  <c r="AL8" i="4"/>
  <c r="AD8" i="4"/>
  <c r="W8" i="4"/>
</calcChain>
</file>

<file path=xl/sharedStrings.xml><?xml version="1.0" encoding="utf-8"?>
<sst xmlns="http://schemas.openxmlformats.org/spreadsheetml/2006/main" count="271" uniqueCount="117">
  <si>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</si>
  <si>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</si>
  <si>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</si>
  <si>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</si>
  <si>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</si>
  <si>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</si>
  <si>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</si>
  <si>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</si>
  <si>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</si>
  <si>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</si>
  <si>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</si>
  <si>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</si>
  <si>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</si>
  <si>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</si>
  <si>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</si>
  <si>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</si>
  <si>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</si>
  <si>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</si>
  <si>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</si>
  <si>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</si>
  <si>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</si>
  <si>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</si>
  <si>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</si>
  <si>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</si>
  <si>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</si>
  <si>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</si>
  <si>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</si>
  <si>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</si>
  <si>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</si>
  <si>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</si>
  <si>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</si>
  <si>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</si>
  <si>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</si>
  <si>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</si>
  <si>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</si>
  <si>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</si>
  <si>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</si>
  <si>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</si>
  <si>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</si>
  <si>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</si>
  <si>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</si>
  <si>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</si>
  <si>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</si>
  <si>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</si>
  <si>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</si>
  <si>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</si>
  <si>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</si>
  <si>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</si>
  <si>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</si>
  <si>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</si>
  <si>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</si>
  <si>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</si>
  <si>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</si>
  <si>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</si>
  <si>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</si>
  <si>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</si>
  <si>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</si>
  <si>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</si>
  <si>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</si>
  <si>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</si>
  <si>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</si>
  <si>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</si>
  <si>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</si>
  <si>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</si>
  <si>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</si>
  <si>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</si>
  <si>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</si>
  <si>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</si>
  <si>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</si>
  <si>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</si>
  <si>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</si>
  <si>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</si>
  <si>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</si>
  <si>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</si>
  <si>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</si>
  <si>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</si>
  <si>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</si>
  <si>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</si>
  <si>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</si>
  <si>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</si>
  <si>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</si>
  <si>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</si>
  <si>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</si>
  <si>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</si>
  <si>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</si>
  <si>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</si>
  <si>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</si>
  <si>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</si>
  <si>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</si>
  <si>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</si>
  <si>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</si>
  <si>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</si>
  <si>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</si>
  <si>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</si>
  <si>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</si>
  <si>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</si>
  <si>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</si>
  <si>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</si>
  <si>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</si>
  <si>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</si>
  <si>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</si>
  <si>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</si>
  <si>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</si>
  <si>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</si>
  <si>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</si>
  <si>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</si>
  <si>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</si>
  <si>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</si>
  <si>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</si>
  <si>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</si>
  <si>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</si>
  <si>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</si>
  <si>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</si>
  <si>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</si>
  <si>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本町では農業集落排水処理施設の整備に併せ、集合処理方式が経済的でない地域において、平成10年代前半に浄化槽整備へ集中的に公共投資している。
　同時期に整備した浄化槽は、法定耐用年数を経過しつつあり、付帯設備(ブロア等)の取替・修繕は少なからず発生しているものの、本体については、現在目立った不具合は多くない状況にある。
　一般的に50年程度は使用に耐えうると言われているが、適正な管理により既存設備を維持しつつ、将来の更新にかかる財源の確保、建設改良費等の平準化について検討が必要である。</t>
    <phoneticPr fontId="4"/>
  </si>
  <si>
    <t xml:space="preserve">  今後の維持管理費用の増大や使用人口の減少による営業収益の低下は避けられないため、事業の趣旨を踏まえ、浄化槽未整備世帯への普及を進め、水洗化率の向上に努めるとともに、適切な料金設定により財源の確保、経営基盤の安定を図ることが急務である。　</t>
    <phoneticPr fontId="4"/>
  </si>
  <si>
    <t xml:space="preserve">  令和３年度は、新規職員配置による人件費の増加により経常費用が増加したため経常収支比率が悪化したが、令和４年度には改善された。
　日南町では、市町村設置型により町が主体となり合併処理浄化槽の整備と維持管理を行っているため、これらに要する費用が多額となり営業収益のみでは経常費用を賄えておらず、一般会計繰入金への依存が常態化している。
　企業債の償還はピークを過ぎ、年々減少してはいるものの短期間で集中的に整備された合併浄化槽の更新需要に備える必要がある。
　経費回収率は全国平均より高いものの維持管理にかかる営業費用は、委託料を中心とした費用の増加は避けられない見込みであり、使用料収入を改善する必要がある。
　しかしながら、既に県下でも高い使用料水準であるため慎重な議論が必要とされる。
　水洗化率も、類似団体平均値、全国平均値より低い数値となっており、未だ下水道設備が整備されていない住宅や施設も存在することから、引き続き普及啓発に努めていくとともに、単独浄化槽からの転換も推進していく。</t>
    <rPh sb="51" eb="53">
      <t>レイワ</t>
    </rPh>
    <rPh sb="54" eb="56">
      <t>ネンド</t>
    </rPh>
    <rPh sb="58" eb="60">
      <t>カイゼン</t>
    </rPh>
    <rPh sb="230" eb="232">
      <t>ケイヒ</t>
    </rPh>
    <rPh sb="232" eb="234">
      <t>カイシュウ</t>
    </rPh>
    <rPh sb="234" eb="235">
      <t>リツ</t>
    </rPh>
    <rPh sb="236" eb="238">
      <t>ゼンコク</t>
    </rPh>
    <rPh sb="238" eb="240">
      <t>ヘイキン</t>
    </rPh>
    <rPh sb="242" eb="243">
      <t>タカ</t>
    </rPh>
    <rPh sb="353" eb="355">
      <t>ルイジ</t>
    </rPh>
    <rPh sb="355" eb="357">
      <t>ダンタイ</t>
    </rPh>
    <rPh sb="357" eb="359">
      <t>ヘイキン</t>
    </rPh>
    <rPh sb="359" eb="360">
      <t>アタイ</t>
    </rPh>
    <rPh sb="361" eb="363">
      <t>ゼンコク</t>
    </rPh>
    <rPh sb="363" eb="366">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</si>
</sst>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21-44E5-A510-FEF11C57D5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21-44E5-A510-FEF11C57D5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43.13</c:v>
                </c:pt>
                <c:pt idx="2">
                  <c:v>43.09</c:v>
                </c:pt>
                <c:pt idx="3">
                  <c:v>100</c:v>
                </c:pt>
                <c:pt idx="4">
                  <c:v>100</c:v>
                </c:pt>
              </c:numCache>
            </c:numRef>
          </c:val>
          <c:extLst>
            <c:ext xmlns:c16="http://schemas.microsoft.com/office/drawing/2014/chart" uri="{C3380CC4-5D6E-409C-BE32-E72D297353CC}">
              <c16:uniqueId val="{00000000-92F1-40E5-8B33-B2BF286AD4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59.64</c:v>
                </c:pt>
                <c:pt idx="2">
                  <c:v>58.19</c:v>
                </c:pt>
                <c:pt idx="3">
                  <c:v>56.52</c:v>
                </c:pt>
                <c:pt idx="4">
                  <c:v>88.45</c:v>
                </c:pt>
              </c:numCache>
            </c:numRef>
          </c:val>
          <c:smooth val="0"/>
          <c:extLst>
            <c:ext xmlns:c16="http://schemas.microsoft.com/office/drawing/2014/chart" uri="{C3380CC4-5D6E-409C-BE32-E72D297353CC}">
              <c16:uniqueId val="{00000001-92F1-40E5-8B33-B2BF286AD4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78.180000000000007</c:v>
                </c:pt>
                <c:pt idx="2">
                  <c:v>76.89</c:v>
                </c:pt>
                <c:pt idx="3">
                  <c:v>80.73</c:v>
                </c:pt>
                <c:pt idx="4">
                  <c:v>78.61</c:v>
                </c:pt>
              </c:numCache>
            </c:numRef>
          </c:val>
          <c:extLst>
            <c:ext xmlns:c16="http://schemas.microsoft.com/office/drawing/2014/chart" uri="{C3380CC4-5D6E-409C-BE32-E72D297353CC}">
              <c16:uniqueId val="{00000000-0E00-42C3-9D54-A566B29932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90.63</c:v>
                </c:pt>
                <c:pt idx="2">
                  <c:v>87.8</c:v>
                </c:pt>
                <c:pt idx="3">
                  <c:v>88.43</c:v>
                </c:pt>
                <c:pt idx="4">
                  <c:v>90.34</c:v>
                </c:pt>
              </c:numCache>
            </c:numRef>
          </c:val>
          <c:smooth val="0"/>
          <c:extLst>
            <c:ext xmlns:c16="http://schemas.microsoft.com/office/drawing/2014/chart" uri="{C3380CC4-5D6E-409C-BE32-E72D297353CC}">
              <c16:uniqueId val="{00000001-0E00-42C3-9D54-A566B29932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111.05</c:v>
                </c:pt>
                <c:pt idx="2">
                  <c:v>123.55</c:v>
                </c:pt>
                <c:pt idx="3">
                  <c:v>92.2</c:v>
                </c:pt>
                <c:pt idx="4">
                  <c:v>101.53</c:v>
                </c:pt>
              </c:numCache>
            </c:numRef>
          </c:val>
          <c:extLst>
            <c:ext xmlns:c16="http://schemas.microsoft.com/office/drawing/2014/chart" uri="{C3380CC4-5D6E-409C-BE32-E72D297353CC}">
              <c16:uniqueId val="{00000000-6BE8-4BB8-AFB3-3EDBB5A682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96.05</c:v>
                </c:pt>
                <c:pt idx="2">
                  <c:v>99.03</c:v>
                </c:pt>
                <c:pt idx="3">
                  <c:v>100.41</c:v>
                </c:pt>
                <c:pt idx="4">
                  <c:v>100.17</c:v>
                </c:pt>
              </c:numCache>
            </c:numRef>
          </c:val>
          <c:smooth val="0"/>
          <c:extLst>
            <c:ext xmlns:c16="http://schemas.microsoft.com/office/drawing/2014/chart" uri="{C3380CC4-5D6E-409C-BE32-E72D297353CC}">
              <c16:uniqueId val="{00000001-6BE8-4BB8-AFB3-3EDBB5A682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81.27</c:v>
                </c:pt>
                <c:pt idx="2">
                  <c:v>80.69</c:v>
                </c:pt>
                <c:pt idx="3">
                  <c:v>81.31</c:v>
                </c:pt>
                <c:pt idx="4">
                  <c:v>82.8</c:v>
                </c:pt>
              </c:numCache>
            </c:numRef>
          </c:val>
          <c:extLst>
            <c:ext xmlns:c16="http://schemas.microsoft.com/office/drawing/2014/chart" uri="{C3380CC4-5D6E-409C-BE32-E72D297353CC}">
              <c16:uniqueId val="{00000000-D052-43FF-BB53-A786CD4FD8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23.76</c:v>
                </c:pt>
                <c:pt idx="2">
                  <c:v>15.74</c:v>
                </c:pt>
                <c:pt idx="3">
                  <c:v>21.02</c:v>
                </c:pt>
                <c:pt idx="4">
                  <c:v>24.31</c:v>
                </c:pt>
              </c:numCache>
            </c:numRef>
          </c:val>
          <c:smooth val="0"/>
          <c:extLst>
            <c:ext xmlns:c16="http://schemas.microsoft.com/office/drawing/2014/chart" uri="{C3380CC4-5D6E-409C-BE32-E72D297353CC}">
              <c16:uniqueId val="{00000001-D052-43FF-BB53-A786CD4FD8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71-48D6-9EAB-DF1196559C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71-48D6-9EAB-DF1196559C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formatCode="#,##0.00;&quot;△&quot;#,##0.00;&quot;-&quot;">
                  <c:v>12.82</c:v>
                </c:pt>
                <c:pt idx="4">
                  <c:v>0</c:v>
                </c:pt>
              </c:numCache>
            </c:numRef>
          </c:val>
          <c:extLst>
            <c:ext xmlns:c16="http://schemas.microsoft.com/office/drawing/2014/chart" uri="{C3380CC4-5D6E-409C-BE32-E72D297353CC}">
              <c16:uniqueId val="{00000000-121D-4FA2-83CC-9486DCC849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123.82</c:v>
                </c:pt>
                <c:pt idx="2">
                  <c:v>74.239999999999995</c:v>
                </c:pt>
                <c:pt idx="3">
                  <c:v>83.92</c:v>
                </c:pt>
                <c:pt idx="4">
                  <c:v>89.31</c:v>
                </c:pt>
              </c:numCache>
            </c:numRef>
          </c:val>
          <c:smooth val="0"/>
          <c:extLst>
            <c:ext xmlns:c16="http://schemas.microsoft.com/office/drawing/2014/chart" uri="{C3380CC4-5D6E-409C-BE32-E72D297353CC}">
              <c16:uniqueId val="{00000001-121D-4FA2-83CC-9486DCC849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91.23</c:v>
                </c:pt>
                <c:pt idx="2">
                  <c:v>115.43</c:v>
                </c:pt>
                <c:pt idx="3">
                  <c:v>79.67</c:v>
                </c:pt>
                <c:pt idx="4">
                  <c:v>63.16</c:v>
                </c:pt>
              </c:numCache>
            </c:numRef>
          </c:val>
          <c:extLst>
            <c:ext xmlns:c16="http://schemas.microsoft.com/office/drawing/2014/chart" uri="{C3380CC4-5D6E-409C-BE32-E72D297353CC}">
              <c16:uniqueId val="{00000000-9DB6-498A-A318-B408E5691C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89.72</c:v>
                </c:pt>
                <c:pt idx="2">
                  <c:v>100.47</c:v>
                </c:pt>
                <c:pt idx="3">
                  <c:v>122.71</c:v>
                </c:pt>
                <c:pt idx="4">
                  <c:v>138.19999999999999</c:v>
                </c:pt>
              </c:numCache>
            </c:numRef>
          </c:val>
          <c:smooth val="0"/>
          <c:extLst>
            <c:ext xmlns:c16="http://schemas.microsoft.com/office/drawing/2014/chart" uri="{C3380CC4-5D6E-409C-BE32-E72D297353CC}">
              <c16:uniqueId val="{00000001-9DB6-498A-A318-B408E5691C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formatCode="#,##0.00;&quot;△&quot;#,##0.00;&quot;-&quot;">
                  <c:v>217.71</c:v>
                </c:pt>
                <c:pt idx="4" formatCode="#,##0.00;&quot;△&quot;#,##0.00;&quot;-&quot;">
                  <c:v>189.82</c:v>
                </c:pt>
              </c:numCache>
            </c:numRef>
          </c:val>
          <c:extLst>
            <c:ext xmlns:c16="http://schemas.microsoft.com/office/drawing/2014/chart" uri="{C3380CC4-5D6E-409C-BE32-E72D297353CC}">
              <c16:uniqueId val="{00000000-0782-4C0C-B3E9-19D04A5A0E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782-4C0C-B3E9-19D04A5A0E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65.849999999999994</c:v>
                </c:pt>
                <c:pt idx="2">
                  <c:v>77.81</c:v>
                </c:pt>
                <c:pt idx="3">
                  <c:v>61.15</c:v>
                </c:pt>
                <c:pt idx="4">
                  <c:v>68.67</c:v>
                </c:pt>
              </c:numCache>
            </c:numRef>
          </c:val>
          <c:extLst>
            <c:ext xmlns:c16="http://schemas.microsoft.com/office/drawing/2014/chart" uri="{C3380CC4-5D6E-409C-BE32-E72D297353CC}">
              <c16:uniqueId val="{00000000-9AEA-415B-8EF1-B613199871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62.5</c:v>
                </c:pt>
                <c:pt idx="2">
                  <c:v>60.59</c:v>
                </c:pt>
                <c:pt idx="3">
                  <c:v>60</c:v>
                </c:pt>
                <c:pt idx="4">
                  <c:v>59.01</c:v>
                </c:pt>
              </c:numCache>
            </c:numRef>
          </c:val>
          <c:smooth val="0"/>
          <c:extLst>
            <c:ext xmlns:c16="http://schemas.microsoft.com/office/drawing/2014/chart" uri="{C3380CC4-5D6E-409C-BE32-E72D297353CC}">
              <c16:uniqueId val="{00000001-9AEA-415B-8EF1-B613199871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260.95999999999998</c:v>
                </c:pt>
                <c:pt idx="2">
                  <c:v>218.15</c:v>
                </c:pt>
                <c:pt idx="3">
                  <c:v>329.54</c:v>
                </c:pt>
                <c:pt idx="4">
                  <c:v>313.89</c:v>
                </c:pt>
              </c:numCache>
            </c:numRef>
          </c:val>
          <c:extLst>
            <c:ext xmlns:c16="http://schemas.microsoft.com/office/drawing/2014/chart" uri="{C3380CC4-5D6E-409C-BE32-E72D297353CC}">
              <c16:uniqueId val="{00000000-B05B-4676-BDC5-AFD1BB50F8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269.33</c:v>
                </c:pt>
                <c:pt idx="2">
                  <c:v>280.23</c:v>
                </c:pt>
                <c:pt idx="3">
                  <c:v>282.70999999999998</c:v>
                </c:pt>
                <c:pt idx="4">
                  <c:v>291.82</c:v>
                </c:pt>
              </c:numCache>
            </c:numRef>
          </c:val>
          <c:smooth val="0"/>
          <c:extLst>
            <c:ext xmlns:c16="http://schemas.microsoft.com/office/drawing/2014/chart" uri="{C3380CC4-5D6E-409C-BE32-E72D297353CC}">
              <c16:uniqueId val="{00000001-B05B-4676-BDC5-AFD1BB50F8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日南町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4144</v>
      </c>
      <c r="AM8" s="37"/>
      <c r="AN8" s="37"/>
      <c r="AO8" s="37"/>
      <c r="AP8" s="37"/>
      <c r="AQ8" s="37"/>
      <c r="AR8" s="37"/>
      <c r="AS8" s="37"/>
      <c r="AT8" s="38">
        <f>データ!T6</f>
        <v>340.96</v>
      </c>
      <c r="AU8" s="38"/>
      <c r="AV8" s="38"/>
      <c r="AW8" s="38"/>
      <c r="AX8" s="38"/>
      <c r="AY8" s="38"/>
      <c r="AZ8" s="38"/>
      <c r="BA8" s="38"/>
      <c r="BB8" s="38">
        <f>データ!U6</f>
        <v>12.15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63.49</v>
      </c>
      <c r="J10" s="38"/>
      <c r="K10" s="38"/>
      <c r="L10" s="38"/>
      <c r="M10" s="38"/>
      <c r="N10" s="38"/>
      <c r="O10" s="38"/>
      <c r="P10" s="38">
        <f>データ!P6</f>
        <v>57.04</v>
      </c>
      <c r="Q10" s="38"/>
      <c r="R10" s="38"/>
      <c r="S10" s="38"/>
      <c r="T10" s="38"/>
      <c r="U10" s="38"/>
      <c r="V10" s="38"/>
      <c r="W10" s="38">
        <f>データ!Q6</f>
        <v>100</v>
      </c>
      <c r="X10" s="38"/>
      <c r="Y10" s="38"/>
      <c r="Z10" s="38"/>
      <c r="AA10" s="38"/>
      <c r="AB10" s="38"/>
      <c r="AC10" s="38"/>
      <c r="AD10" s="37">
        <f>データ!R6</f>
        <v>4090</v>
      </c>
      <c r="AE10" s="37"/>
      <c r="AF10" s="37"/>
      <c r="AG10" s="37"/>
      <c r="AH10" s="37"/>
      <c r="AI10" s="37"/>
      <c r="AJ10" s="37"/>
      <c r="AK10" s="2"/>
      <c r="AL10" s="37">
        <f>データ!V6</f>
        <v>2328</v>
      </c>
      <c r="AM10" s="37"/>
      <c r="AN10" s="37"/>
      <c r="AO10" s="37"/>
      <c r="AP10" s="37"/>
      <c r="AQ10" s="37"/>
      <c r="AR10" s="37"/>
      <c r="AS10" s="37"/>
      <c r="AT10" s="38">
        <f>データ!W6</f>
        <v>2.1800000000000002</v>
      </c>
      <c r="AU10" s="38"/>
      <c r="AV10" s="38"/>
      <c r="AW10" s="38"/>
      <c r="AX10" s="38"/>
      <c r="AY10" s="38"/>
      <c r="AZ10" s="38"/>
      <c r="BA10" s="38"/>
      <c r="BB10" s="38">
        <f>データ!X6</f>
        <v>1067.8900000000001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8Bpqei23CwWVfAood87TjVCDAj+TnJZ113xA1jrPsQj/aEVjQQNvySE+CboFp4vuDRXhL9zaLUr+UaOX4pS3zA==" saltValue="OFhHTsiH6aURoplVL+g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314013</v>
      </c>
      <c r="D6" s="19">
        <f t="shared" si="3"/>
        <v>46</v>
      </c>
      <c r="E6" s="19">
        <f t="shared" si="3"/>
        <v>18</v>
      </c>
      <c r="F6" s="19">
        <f t="shared" si="3"/>
        <v>0</v>
      </c>
      <c r="G6" s="19">
        <f t="shared" si="3"/>
        <v>0</v>
      </c>
      <c r="H6" s="19" t="str">
        <f t="shared" si="3"/>
        <v>鳥取県　日南町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63.49</v>
      </c>
      <c r="P6" s="20">
        <f t="shared" si="3"/>
        <v>57.04</v>
      </c>
      <c r="Q6" s="20">
        <f t="shared" si="3"/>
        <v>100</v>
      </c>
      <c r="R6" s="20">
        <f t="shared" si="3"/>
        <v>4090</v>
      </c>
      <c r="S6" s="20">
        <f t="shared" si="3"/>
        <v>4144</v>
      </c>
      <c r="T6" s="20">
        <f t="shared" si="3"/>
        <v>340.96</v>
      </c>
      <c r="U6" s="20">
        <f t="shared" si="3"/>
        <v>12.15</v>
      </c>
      <c r="V6" s="20">
        <f t="shared" si="3"/>
        <v>2328</v>
      </c>
      <c r="W6" s="20">
        <f t="shared" si="3"/>
        <v>2.1800000000000002</v>
      </c>
      <c r="X6" s="20">
        <f t="shared" si="3"/>
        <v>1067.8900000000001</v>
      </c>
      <c r="Y6" s="21" t="str">
        <f>IF(Y7="",NA(),Y7)</f>
        <v>-</v>
      </c>
      <c r="Z6" s="21">
        <f t="shared" ref="Z6:AH6" si="4">IF(Z7="",NA(),Z7)</f>
        <v>111.05</v>
      </c>
      <c r="AA6" s="21">
        <f t="shared" si="4"/>
        <v>123.55</v>
      </c>
      <c r="AB6" s="21">
        <f t="shared" si="4"/>
        <v>92.2</v>
      </c>
      <c r="AC6" s="21">
        <f t="shared" si="4"/>
        <v>101.53</v>
      </c>
      <c r="AD6" s="21" t="str">
        <f t="shared" si="4"/>
        <v>-</v>
      </c>
      <c r="AE6" s="21">
        <f t="shared" si="4"/>
        <v>96.05</v>
      </c>
      <c r="AF6" s="21">
        <f t="shared" si="4"/>
        <v>99.03</v>
      </c>
      <c r="AG6" s="21">
        <f t="shared" si="4"/>
        <v>100.41</v>
      </c>
      <c r="AH6" s="21">
        <f t="shared" si="4"/>
        <v>100.17</v>
      </c>
      <c r="AI6" s="20" t="str">
        <f>IF(AI7="","",IF(AI7="-","【-】","【"&amp;SUBSTITUTE(TEXT(AI7,"#,##0.00"),"-","△")&amp;"】"))</f>
        <v>【100.42】</v>
      </c>
      <c r="AJ6" s="21" t="str">
        <f>IF(AJ7="",NA(),AJ7)</f>
        <v>-</v>
      </c>
      <c r="AK6" s="20">
        <f t="shared" ref="AK6:AS6" si="5">IF(AK7="",NA(),AK7)</f>
        <v>0</v>
      </c>
      <c r="AL6" s="20">
        <f t="shared" si="5"/>
        <v>0</v>
      </c>
      <c r="AM6" s="21">
        <f t="shared" si="5"/>
        <v>12.82</v>
      </c>
      <c r="AN6" s="20">
        <f t="shared" si="5"/>
        <v>0</v>
      </c>
      <c r="AO6" s="21" t="str">
        <f t="shared" si="5"/>
        <v>-</v>
      </c>
      <c r="AP6" s="21">
        <f t="shared" si="5"/>
        <v>123.82</v>
      </c>
      <c r="AQ6" s="21">
        <f t="shared" si="5"/>
        <v>74.239999999999995</v>
      </c>
      <c r="AR6" s="21">
        <f t="shared" si="5"/>
        <v>83.92</v>
      </c>
      <c r="AS6" s="21">
        <f t="shared" si="5"/>
        <v>89.31</v>
      </c>
      <c r="AT6" s="20" t="str">
        <f>IF(AT7="","",IF(AT7="-","【-】","【"&amp;SUBSTITUTE(TEXT(AT7,"#,##0.00"),"-","△")&amp;"】"))</f>
        <v>【82.66】</v>
      </c>
      <c r="AU6" s="21" t="str">
        <f>IF(AU7="",NA(),AU7)</f>
        <v>-</v>
      </c>
      <c r="AV6" s="21">
        <f t="shared" ref="AV6:BD6" si="6">IF(AV7="",NA(),AV7)</f>
        <v>91.23</v>
      </c>
      <c r="AW6" s="21">
        <f t="shared" si="6"/>
        <v>115.43</v>
      </c>
      <c r="AX6" s="21">
        <f t="shared" si="6"/>
        <v>79.67</v>
      </c>
      <c r="AY6" s="21">
        <f t="shared" si="6"/>
        <v>63.16</v>
      </c>
      <c r="AZ6" s="21" t="str">
        <f t="shared" si="6"/>
        <v>-</v>
      </c>
      <c r="BA6" s="21">
        <f t="shared" si="6"/>
        <v>89.72</v>
      </c>
      <c r="BB6" s="21">
        <f t="shared" si="6"/>
        <v>100.47</v>
      </c>
      <c r="BC6" s="21">
        <f t="shared" si="6"/>
        <v>122.71</v>
      </c>
      <c r="BD6" s="21">
        <f t="shared" si="6"/>
        <v>138.19999999999999</v>
      </c>
      <c r="BE6" s="20" t="str">
        <f>IF(BE7="","",IF(BE7="-","【-】","【"&amp;SUBSTITUTE(TEXT(BE7,"#,##0.00"),"-","△")&amp;"】"))</f>
        <v>【140.15】</v>
      </c>
      <c r="BF6" s="21" t="str">
        <f>IF(BF7="",NA(),BF7)</f>
        <v>-</v>
      </c>
      <c r="BG6" s="20">
        <f t="shared" ref="BG6:BO6" si="7">IF(BG7="",NA(),BG7)</f>
        <v>0</v>
      </c>
      <c r="BH6" s="20">
        <f t="shared" si="7"/>
        <v>0</v>
      </c>
      <c r="BI6" s="21">
        <f t="shared" si="7"/>
        <v>217.71</v>
      </c>
      <c r="BJ6" s="21">
        <f t="shared" si="7"/>
        <v>189.82</v>
      </c>
      <c r="BK6" s="21" t="str">
        <f t="shared" si="7"/>
        <v>-</v>
      </c>
      <c r="BL6" s="21">
        <f t="shared" si="7"/>
        <v>270.57</v>
      </c>
      <c r="BM6" s="21">
        <f t="shared" si="7"/>
        <v>294.27</v>
      </c>
      <c r="BN6" s="21">
        <f t="shared" si="7"/>
        <v>294.08999999999997</v>
      </c>
      <c r="BO6" s="21">
        <f t="shared" si="7"/>
        <v>294.08999999999997</v>
      </c>
      <c r="BP6" s="20" t="str">
        <f>IF(BP7="","",IF(BP7="-","【-】","【"&amp;SUBSTITUTE(TEXT(BP7,"#,##0.00"),"-","△")&amp;"】"))</f>
        <v>【307.39】</v>
      </c>
      <c r="BQ6" s="21" t="str">
        <f>IF(BQ7="",NA(),BQ7)</f>
        <v>-</v>
      </c>
      <c r="BR6" s="21">
        <f t="shared" ref="BR6:BZ6" si="8">IF(BR7="",NA(),BR7)</f>
        <v>65.849999999999994</v>
      </c>
      <c r="BS6" s="21">
        <f t="shared" si="8"/>
        <v>77.81</v>
      </c>
      <c r="BT6" s="21">
        <f t="shared" si="8"/>
        <v>61.15</v>
      </c>
      <c r="BU6" s="21">
        <f t="shared" si="8"/>
        <v>68.67</v>
      </c>
      <c r="BV6" s="21" t="str">
        <f t="shared" si="8"/>
        <v>-</v>
      </c>
      <c r="BW6" s="21">
        <f t="shared" si="8"/>
        <v>62.5</v>
      </c>
      <c r="BX6" s="21">
        <f t="shared" si="8"/>
        <v>60.59</v>
      </c>
      <c r="BY6" s="21">
        <f t="shared" si="8"/>
        <v>60</v>
      </c>
      <c r="BZ6" s="21">
        <f t="shared" si="8"/>
        <v>59.01</v>
      </c>
      <c r="CA6" s="20" t="str">
        <f>IF(CA7="","",IF(CA7="-","【-】","【"&amp;SUBSTITUTE(TEXT(CA7,"#,##0.00"),"-","△")&amp;"】"))</f>
        <v>【57.03】</v>
      </c>
      <c r="CB6" s="21" t="str">
        <f>IF(CB7="",NA(),CB7)</f>
        <v>-</v>
      </c>
      <c r="CC6" s="21">
        <f t="shared" ref="CC6:CK6" si="9">IF(CC7="",NA(),CC7)</f>
        <v>260.95999999999998</v>
      </c>
      <c r="CD6" s="21">
        <f t="shared" si="9"/>
        <v>218.15</v>
      </c>
      <c r="CE6" s="21">
        <f t="shared" si="9"/>
        <v>329.54</v>
      </c>
      <c r="CF6" s="21">
        <f t="shared" si="9"/>
        <v>313.89</v>
      </c>
      <c r="CG6" s="21" t="str">
        <f t="shared" si="9"/>
        <v>-</v>
      </c>
      <c r="CH6" s="21">
        <f t="shared" si="9"/>
        <v>269.33</v>
      </c>
      <c r="CI6" s="21">
        <f t="shared" si="9"/>
        <v>280.23</v>
      </c>
      <c r="CJ6" s="21">
        <f t="shared" si="9"/>
        <v>282.70999999999998</v>
      </c>
      <c r="CK6" s="21">
        <f t="shared" si="9"/>
        <v>291.82</v>
      </c>
      <c r="CL6" s="20" t="str">
        <f>IF(CL7="","",IF(CL7="-","【-】","【"&amp;SUBSTITUTE(TEXT(CL7,"#,##0.00"),"-","△")&amp;"】"))</f>
        <v>【294.83】</v>
      </c>
      <c r="CM6" s="21" t="str">
        <f>IF(CM7="",NA(),CM7)</f>
        <v>-</v>
      </c>
      <c r="CN6" s="21">
        <f t="shared" ref="CN6:CV6" si="10">IF(CN7="",NA(),CN7)</f>
        <v>43.13</v>
      </c>
      <c r="CO6" s="21">
        <f t="shared" si="10"/>
        <v>43.09</v>
      </c>
      <c r="CP6" s="21">
        <f t="shared" si="10"/>
        <v>100</v>
      </c>
      <c r="CQ6" s="21">
        <f t="shared" si="10"/>
        <v>100</v>
      </c>
      <c r="CR6" s="21" t="str">
        <f t="shared" si="10"/>
        <v>-</v>
      </c>
      <c r="CS6" s="21">
        <f t="shared" si="10"/>
        <v>59.64</v>
      </c>
      <c r="CT6" s="21">
        <f t="shared" si="10"/>
        <v>58.19</v>
      </c>
      <c r="CU6" s="21">
        <f t="shared" si="10"/>
        <v>56.52</v>
      </c>
      <c r="CV6" s="21">
        <f t="shared" si="10"/>
        <v>88.45</v>
      </c>
      <c r="CW6" s="20" t="str">
        <f>IF(CW7="","",IF(CW7="-","【-】","【"&amp;SUBSTITUTE(TEXT(CW7,"#,##0.00"),"-","△")&amp;"】"))</f>
        <v>【84.27】</v>
      </c>
      <c r="CX6" s="21" t="str">
        <f>IF(CX7="",NA(),CX7)</f>
        <v>-</v>
      </c>
      <c r="CY6" s="21">
        <f t="shared" ref="CY6:DG6" si="11">IF(CY7="",NA(),CY7)</f>
        <v>78.180000000000007</v>
      </c>
      <c r="CZ6" s="21">
        <f t="shared" si="11"/>
        <v>76.89</v>
      </c>
      <c r="DA6" s="21">
        <f t="shared" si="11"/>
        <v>80.73</v>
      </c>
      <c r="DB6" s="21">
        <f t="shared" si="11"/>
        <v>78.61</v>
      </c>
      <c r="DC6" s="21" t="str">
        <f t="shared" si="11"/>
        <v>-</v>
      </c>
      <c r="DD6" s="21">
        <f t="shared" si="11"/>
        <v>90.63</v>
      </c>
      <c r="DE6" s="21">
        <f t="shared" si="11"/>
        <v>87.8</v>
      </c>
      <c r="DF6" s="21">
        <f t="shared" si="11"/>
        <v>88.43</v>
      </c>
      <c r="DG6" s="21">
        <f t="shared" si="11"/>
        <v>90.34</v>
      </c>
      <c r="DH6" s="20" t="str">
        <f>IF(DH7="","",IF(DH7="-","【-】","【"&amp;SUBSTITUTE(TEXT(DH7,"#,##0.00"),"-","△")&amp;"】"))</f>
        <v>【86.02】</v>
      </c>
      <c r="DI6" s="21" t="str">
        <f>IF(DI7="",NA(),DI7)</f>
        <v>-</v>
      </c>
      <c r="DJ6" s="21">
        <f t="shared" ref="DJ6:DR6" si="12">IF(DJ7="",NA(),DJ7)</f>
        <v>81.27</v>
      </c>
      <c r="DK6" s="21">
        <f t="shared" si="12"/>
        <v>80.69</v>
      </c>
      <c r="DL6" s="21">
        <f t="shared" si="12"/>
        <v>81.31</v>
      </c>
      <c r="DM6" s="21">
        <f t="shared" si="12"/>
        <v>82.8</v>
      </c>
      <c r="DN6" s="21" t="str">
        <f t="shared" si="12"/>
        <v>-</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314013</v>
      </c>
      <c r="D7" s="23">
        <v>46</v>
      </c>
      <c r="E7" s="23">
        <v>18</v>
      </c>
      <c r="F7" s="23">
        <v>0</v>
      </c>
      <c r="G7" s="23">
        <v>0</v>
      </c>
      <c r="H7" s="23" t="s">
        <v>96</v>
      </c>
      <c r="I7" s="23" t="s">
        <v>97</v>
      </c>
      <c r="J7" s="23" t="s">
        <v>98</v>
      </c>
      <c r="K7" s="23" t="s">
        <v>99</v>
      </c>
      <c r="L7" s="23" t="s">
        <v>100</v>
      </c>
      <c r="M7" s="23" t="s">
        <v>101</v>
      </c>
      <c r="N7" s="24" t="s">
        <v>102</v>
      </c>
      <c r="O7" s="24">
        <v>63.49</v>
      </c>
      <c r="P7" s="24">
        <v>57.04</v>
      </c>
      <c r="Q7" s="24">
        <v>100</v>
      </c>
      <c r="R7" s="24">
        <v>4090</v>
      </c>
      <c r="S7" s="24">
        <v>4144</v>
      </c>
      <c r="T7" s="24">
        <v>340.96</v>
      </c>
      <c r="U7" s="24">
        <v>12.15</v>
      </c>
      <c r="V7" s="24">
        <v>2328</v>
      </c>
      <c r="W7" s="24">
        <v>2.1800000000000002</v>
      </c>
      <c r="X7" s="24">
        <v>1067.8900000000001</v>
      </c>
      <c r="Y7" s="24" t="s">
        <v>102</v>
      </c>
      <c r="Z7" s="24">
        <v>111.05</v>
      </c>
      <c r="AA7" s="24">
        <v>123.55</v>
      </c>
      <c r="AB7" s="24">
        <v>92.2</v>
      </c>
      <c r="AC7" s="24">
        <v>101.53</v>
      </c>
      <c r="AD7" s="24" t="s">
        <v>102</v>
      </c>
      <c r="AE7" s="24">
        <v>96.05</v>
      </c>
      <c r="AF7" s="24">
        <v>99.03</v>
      </c>
      <c r="AG7" s="24">
        <v>100.41</v>
      </c>
      <c r="AH7" s="24">
        <v>100.17</v>
      </c>
      <c r="AI7" s="24">
        <v>100.42</v>
      </c>
      <c r="AJ7" s="24" t="s">
        <v>102</v>
      </c>
      <c r="AK7" s="24">
        <v>0</v>
      </c>
      <c r="AL7" s="24">
        <v>0</v>
      </c>
      <c r="AM7" s="24">
        <v>12.82</v>
      </c>
      <c r="AN7" s="24">
        <v>0</v>
      </c>
      <c r="AO7" s="24" t="s">
        <v>102</v>
      </c>
      <c r="AP7" s="24">
        <v>123.82</v>
      </c>
      <c r="AQ7" s="24">
        <v>74.239999999999995</v>
      </c>
      <c r="AR7" s="24">
        <v>83.92</v>
      </c>
      <c r="AS7" s="24">
        <v>89.31</v>
      </c>
      <c r="AT7" s="24">
        <v>82.66</v>
      </c>
      <c r="AU7" s="24" t="s">
        <v>102</v>
      </c>
      <c r="AV7" s="24">
        <v>91.23</v>
      </c>
      <c r="AW7" s="24">
        <v>115.43</v>
      </c>
      <c r="AX7" s="24">
        <v>79.67</v>
      </c>
      <c r="AY7" s="24">
        <v>63.16</v>
      </c>
      <c r="AZ7" s="24" t="s">
        <v>102</v>
      </c>
      <c r="BA7" s="24">
        <v>89.72</v>
      </c>
      <c r="BB7" s="24">
        <v>100.47</v>
      </c>
      <c r="BC7" s="24">
        <v>122.71</v>
      </c>
      <c r="BD7" s="24">
        <v>138.19999999999999</v>
      </c>
      <c r="BE7" s="24">
        <v>140.15</v>
      </c>
      <c r="BF7" s="24" t="s">
        <v>102</v>
      </c>
      <c r="BG7" s="24">
        <v>0</v>
      </c>
      <c r="BH7" s="24">
        <v>0</v>
      </c>
      <c r="BI7" s="24">
        <v>217.71</v>
      </c>
      <c r="BJ7" s="24">
        <v>189.82</v>
      </c>
      <c r="BK7" s="24" t="s">
        <v>102</v>
      </c>
      <c r="BL7" s="24">
        <v>270.57</v>
      </c>
      <c r="BM7" s="24">
        <v>294.27</v>
      </c>
      <c r="BN7" s="24">
        <v>294.08999999999997</v>
      </c>
      <c r="BO7" s="24">
        <v>294.08999999999997</v>
      </c>
      <c r="BP7" s="24">
        <v>307.39</v>
      </c>
      <c r="BQ7" s="24" t="s">
        <v>102</v>
      </c>
      <c r="BR7" s="24">
        <v>65.849999999999994</v>
      </c>
      <c r="BS7" s="24">
        <v>77.81</v>
      </c>
      <c r="BT7" s="24">
        <v>61.15</v>
      </c>
      <c r="BU7" s="24">
        <v>68.67</v>
      </c>
      <c r="BV7" s="24" t="s">
        <v>102</v>
      </c>
      <c r="BW7" s="24">
        <v>62.5</v>
      </c>
      <c r="BX7" s="24">
        <v>60.59</v>
      </c>
      <c r="BY7" s="24">
        <v>60</v>
      </c>
      <c r="BZ7" s="24">
        <v>59.01</v>
      </c>
      <c r="CA7" s="24">
        <v>57.03</v>
      </c>
      <c r="CB7" s="24" t="s">
        <v>102</v>
      </c>
      <c r="CC7" s="24">
        <v>260.95999999999998</v>
      </c>
      <c r="CD7" s="24">
        <v>218.15</v>
      </c>
      <c r="CE7" s="24">
        <v>329.54</v>
      </c>
      <c r="CF7" s="24">
        <v>313.89</v>
      </c>
      <c r="CG7" s="24" t="s">
        <v>102</v>
      </c>
      <c r="CH7" s="24">
        <v>269.33</v>
      </c>
      <c r="CI7" s="24">
        <v>280.23</v>
      </c>
      <c r="CJ7" s="24">
        <v>282.70999999999998</v>
      </c>
      <c r="CK7" s="24">
        <v>291.82</v>
      </c>
      <c r="CL7" s="24">
        <v>294.83</v>
      </c>
      <c r="CM7" s="24" t="s">
        <v>102</v>
      </c>
      <c r="CN7" s="24">
        <v>43.13</v>
      </c>
      <c r="CO7" s="24">
        <v>43.09</v>
      </c>
      <c r="CP7" s="24">
        <v>100</v>
      </c>
      <c r="CQ7" s="24">
        <v>100</v>
      </c>
      <c r="CR7" s="24" t="s">
        <v>102</v>
      </c>
      <c r="CS7" s="24">
        <v>59.64</v>
      </c>
      <c r="CT7" s="24">
        <v>58.19</v>
      </c>
      <c r="CU7" s="24">
        <v>56.52</v>
      </c>
      <c r="CV7" s="24">
        <v>88.45</v>
      </c>
      <c r="CW7" s="24">
        <v>84.27</v>
      </c>
      <c r="CX7" s="24" t="s">
        <v>102</v>
      </c>
      <c r="CY7" s="24">
        <v>78.180000000000007</v>
      </c>
      <c r="CZ7" s="24">
        <v>76.89</v>
      </c>
      <c r="DA7" s="24">
        <v>80.73</v>
      </c>
      <c r="DB7" s="24">
        <v>78.61</v>
      </c>
      <c r="DC7" s="24" t="s">
        <v>102</v>
      </c>
      <c r="DD7" s="24">
        <v>90.63</v>
      </c>
      <c r="DE7" s="24">
        <v>87.8</v>
      </c>
      <c r="DF7" s="24">
        <v>88.43</v>
      </c>
      <c r="DG7" s="24">
        <v>90.34</v>
      </c>
      <c r="DH7" s="24">
        <v>86.02</v>
      </c>
      <c r="DI7" s="24" t="s">
        <v>102</v>
      </c>
      <c r="DJ7" s="24">
        <v>81.27</v>
      </c>
      <c r="DK7" s="24">
        <v>80.69</v>
      </c>
      <c r="DL7" s="24">
        <v>81.31</v>
      </c>
      <c r="DM7" s="24">
        <v>82.8</v>
      </c>
      <c r="DN7" s="24" t="s">
        <v>102</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2024-01-24T07:44:34Z</cp:lastPrinted>
  <dcterms:created xsi:type="dcterms:W3CDTF">2023-12-12T01:07:59Z</dcterms:created>
  <dcterms:modified xsi:type="dcterms:W3CDTF">2024-02-07T06:31:41Z</dcterms:modified>
  <cp:category/>
</cp:coreProperties>
</file>