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28920" yWindow="-4752" windowWidth="29040" windowHeight="1599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4" i="12" l="1"/>
  <c r="AA35" i="12"/>
  <c r="AA36" i="12"/>
  <c r="AA31"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C35" i="10"/>
  <c r="BW34" i="10"/>
  <c r="BW35" i="10" s="1"/>
  <c r="BW36" i="10" s="1"/>
  <c r="BW37" i="10" s="1"/>
  <c r="BW38" i="10" s="1"/>
  <c r="BW39" i="10" s="1"/>
  <c r="C34" i="10"/>
  <c r="CO34" i="10" l="1"/>
  <c r="CO35"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E35" i="10" s="1"/>
  <c r="BE36"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<sst xmlns="http://schemas.openxmlformats.org/spreadsheetml/2006/main" count="1107" uniqueCount="604">
  <si>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</si>
  <si>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</si>
  <si>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</si>
  <si>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</si>
  <si>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</si>
  <si>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</si>
  <si>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</si>
  <si>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</si>
  <si>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</si>
  <si>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</si>
  <si>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</si>
  <si>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</si>
  <si>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</si>
  <si>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</si>
  <si>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</si>
  <si>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</si>
  <si>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</si>
  <si>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</si>
  <si>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</si>
  <si>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</si>
  <si>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</si>
  <si>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</si>
  <si>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</si>
  <si>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</si>
  <si>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</si>
  <si>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</si>
  <si>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</si>
  <si>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</si>
  <si>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</si>
  <si>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</si>
  <si>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</si>
  <si>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</si>
  <si>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</si>
  <si>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</si>
  <si>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</si>
  <si>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</si>
  <si>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</si>
  <si>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</si>
  <si>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</si>
  <si>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</si>
  <si>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</si>
  <si>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</si>
  <si>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</si>
  <si>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</si>
  <si>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</si>
  <si>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</si>
  <si>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</si>
  <si>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</si>
  <si>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</si>
  <si>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</si>
  <si>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</si>
  <si>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</si>
  <si>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</si>
  <si>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</si>
  <si>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</si>
  <si>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</si>
  <si>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</si>
  <si>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</si>
  <si>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</si>
  <si>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</si>
  <si>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</si>
  <si>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</si>
  <si>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</si>
  <si>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</si>
  <si>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</si>
  <si>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</si>
  <si>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</si>
  <si>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</si>
  <si>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</si>
  <si>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</si>
  <si>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</si>
  <si>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</si>
  <si>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</si>
  <si>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</si>
  <si>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</si>
  <si>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</si>
  <si>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</si>
  <si>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</si>
  <si>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</si>
  <si>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</si>
  <si>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</si>
  <si>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</si>
  <si>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</si>
  <si>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</si>
  <si>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</si>
  <si>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</si>
  <si>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</si>
  <si>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</si>
  <si>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</si>
  <si>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</si>
  <si>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</si>
  <si>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</si>
  <si>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</si>
  <si>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</si>
  <si>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</si>
  <si>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</si>
  <si>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</si>
  <si>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</si>
  <si>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</si>
  <si>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</si>
  <si>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</si>
  <si>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</si>
  <si>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</si>
  <si>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</si>
  <si>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</si>
  <si>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</si>
  <si>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</si>
  <si>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</si>
  <si>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</si>
  <si>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</si>
  <si>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</si>
  <si>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</si>
  <si>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</si>
  <si>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</si>
  <si>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</si>
  <si>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</si>
  <si>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</si>
  <si>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</si>
  <si>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</si>
  <si>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</si>
  <si>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</si>
  <si>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</si>
  <si>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</si>
  <si>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</si>
  <si>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</si>
  <si>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</si>
  <si>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</si>
  <si>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</si>
  <si>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</si>
  <si>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</si>
  <si>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</si>
  <si>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</si>
  <si>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</si>
  <si>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</si>
  <si>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</si>
  <si>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</si>
  <si>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</si>
  <si>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</si>
  <si>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</si>
  <si>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</si>
  <si>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</si>
  <si>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</si>
  <si>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</si>
  <si>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</si>
  <si>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</si>
  <si>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</si>
  <si>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</si>
  <si>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</si>
  <si>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</si>
  <si>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</si>
  <si>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</si>
  <si>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</si>
  <si>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</si>
  <si>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</si>
  <si>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</si>
  <si>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</si>
  <si>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</si>
  <si>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</si>
  <si>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</si>
  <si>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</si>
  <si>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</si>
  <si>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</si>
  <si>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</si>
  <si>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</si>
  <si>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</si>
  <si>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</si>
  <si>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</si>
  <si>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</si>
  <si>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</si>
  <si>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</si>
  <si>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</si>
  <si>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</si>
  <si>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</si>
  <si>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</si>
  <si>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</si>
  <si>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</si>
  <si>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</si>
  <si>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</si>
  <si>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</si>
  <si>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</si>
  <si>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</si>
  <si>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</si>
  <si>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</si>
  <si>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</si>
  <si>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</si>
  <si>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</si>
  <si>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</si>
  <si>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</si>
  <si>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</si>
  <si>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</si>
  <si>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</si>
  <si>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</si>
  <si>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</si>
  <si>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</si>
  <si>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</si>
  <si>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</si>
  <si>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</si>
  <si>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</si>
  <si>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</si>
  <si>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</si>
  <si>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</si>
  <si>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</si>
  <si>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</si>
  <si>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</si>
  <si>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</si>
  <si>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</si>
  <si>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</si>
  <si>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</si>
  <si>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</si>
  <si>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</si>
  <si>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</si>
  <si>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</si>
  <si>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</si>
  <si>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</si>
  <si>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</si>
  <si>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</si>
  <si>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</si>
  <si>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</si>
  <si>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</si>
  <si>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</si>
  <si>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</si>
  <si>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鳥取県北栄町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</si>
  <si>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</si>
  <si>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</si>
  <si>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</si>
  <si>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</si>
  <si>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</si>
  <si>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</si>
  <si>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</si>
  <si>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</si>
  <si>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</si>
  <si>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</si>
  <si>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</si>
  <si>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</si>
  <si>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</si>
  <si>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</si>
  <si>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</si>
  <si>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</si>
  <si>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</si>
  <si>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</si>
  <si>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</si>
  <si>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</si>
  <si>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</si>
  <si>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</si>
  <si>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</si>
  <si>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</si>
  <si>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</si>
  <si>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</si>
  <si>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</si>
  <si>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</si>
  <si>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</si>
  <si>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</si>
  <si>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</si>
  <si>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</si>
  <si>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</si>
  <si>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</si>
  <si>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</si>
  <si>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</si>
  <si>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</si>
  <si>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</si>
  <si>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</si>
  <si>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</si>
  <si>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</si>
  <si>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</si>
  <si>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</si>
  <si>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</si>
  <si>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</si>
  <si>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</si>
  <si>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</si>
  <si>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</si>
  <si>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</si>
  <si>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</si>
  <si>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</si>
  <si>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</si>
  <si>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</si>
  <si>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</si>
  <si>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</si>
  <si>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</si>
  <si>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</si>
  <si>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</si>
  <si>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</si>
  <si>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</si>
  <si>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</si>
  <si>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</si>
  <si>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</si>
  <si>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</si>
  <si>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</si>
  <si>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</si>
  <si>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</si>
  <si>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</si>
  <si>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</si>
  <si>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</si>
  <si>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</si>
  <si>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</si>
  <si>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</si>
  <si>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</si>
  <si>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</si>
  <si>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</si>
  <si>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</si>
  <si>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</si>
  <si>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</si>
  <si>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</si>
  <si>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</si>
  <si>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</si>
  <si>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</si>
  <si>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</si>
  <si>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</si>
  <si>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</si>
  <si>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</si>
  <si>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</si>
  <si>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</si>
  <si>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</si>
  <si>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</si>
  <si>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</si>
  <si>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</si>
  <si>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</si>
  <si>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</si>
  <si>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</si>
  <si>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</si>
  <si>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</si>
  <si>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</si>
  <si>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</si>
  <si>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</si>
  <si>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</si>
  <si>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</si>
  <si>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</si>
  <si>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</si>
  <si>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</si>
  <si>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</si>
  <si>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</si>
  <si>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</si>
  <si>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</si>
  <si>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</si>
  <si>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</si>
  <si>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</si>
  <si>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</si>
  <si>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</si>
  <si>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</si>
  <si>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</si>
  <si>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</si>
  <si>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</si>
  <si>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</si>
  <si>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</si>
  <si>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</si>
  <si>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</si>
  <si>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</si>
  <si>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</si>
  <si>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</si>
  <si>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</si>
  <si>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</si>
  <si>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</si>
  <si>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</si>
  <si>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</si>
  <si>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</si>
  <si>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</si>
  <si>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</si>
  <si>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</si>
  <si>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</si>
  <si>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</si>
  <si>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</si>
  <si>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</si>
  <si>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</si>
  <si>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</si>
  <si>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</si>
  <si>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</si>
  <si>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</si>
  <si>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</si>
  <si>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</si>
  <si>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</si>
  <si>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</si>
  <si>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</si>
  <si>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</si>
  <si>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</si>
  <si>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鳥取県北栄町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</si>
  <si>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</si>
  <si>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</si>
  <si>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</si>
  <si>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</si>
  <si>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</si>
  <si>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</si>
  <si>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</si>
  <si>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</si>
  <si>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</si>
  <si>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</si>
  <si>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</si>
  <si>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</si>
  <si>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</si>
  <si>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</si>
  <si>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</si>
  <si>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</si>
  <si>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</si>
  <si>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</si>
  <si>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</si>
  <si>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</si>
  <si>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</si>
  <si>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</si>
  <si>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</si>
  <si>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</si>
  <si>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</si>
  <si>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</si>
  <si>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</si>
  <si>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</si>
  <si>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</si>
  <si>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</si>
  <si>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</si>
  <si>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</si>
  <si>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</si>
  <si>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</si>
  <si>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</si>
  <si>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</si>
  <si>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</si>
  <si>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</si>
  <si>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</si>
  <si>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</si>
  <si>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風力発電事業会計</t>
    <phoneticPr fontId="5"/>
  </si>
  <si>
    <t>農業集落排水事業特別会計</t>
    <phoneticPr fontId="5"/>
  </si>
  <si>
    <t>法非適用企業</t>
    <phoneticPr fontId="5"/>
  </si>
  <si>
    <t>合併処理浄化槽事業特別会計</t>
    <phoneticPr fontId="5"/>
  </si>
  <si>
    <t>大栄歴史文化学習館特別会計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</si>
  <si>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</si>
  <si>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</si>
  <si>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</si>
  <si>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</si>
  <si>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</si>
  <si>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</si>
  <si>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</si>
  <si>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</si>
  <si>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</si>
  <si>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</si>
  <si>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</si>
  <si>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</si>
  <si>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</si>
  <si>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</si>
  <si>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</si>
  <si>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</si>
  <si>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</si>
  <si>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</si>
  <si>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</si>
  <si>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</si>
  <si>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</si>
  <si>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</si>
  <si>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</si>
  <si>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</si>
  <si>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</si>
  <si>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</si>
  <si>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</si>
  <si>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</si>
  <si>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</si>
  <si>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</si>
  <si>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</si>
  <si>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</si>
  <si>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</si>
  <si>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</si>
  <si>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</si>
  <si>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</si>
  <si>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</si>
  <si>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</si>
  <si>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</si>
  <si>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</si>
  <si>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</si>
  <si>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</si>
  <si>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</si>
  <si>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</si>
  <si>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</si>
  <si>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</si>
  <si>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</si>
  <si>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</si>
  <si>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</si>
  <si>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</si>
  <si>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</si>
  <si>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</si>
  <si>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</si>
  <si>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</si>
  <si>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</si>
  <si>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</si>
  <si>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</si>
  <si>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</si>
  <si>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</si>
  <si>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</si>
  <si>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</si>
  <si>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</si>
  <si>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</si>
  <si>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</si>
  <si>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</si>
  <si>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</si>
  <si>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</si>
  <si>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</si>
  <si>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</si>
  <si>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</si>
  <si>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</si>
  <si>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</si>
  <si>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</si>
  <si>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</si>
  <si>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</si>
  <si>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</si>
  <si>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</si>
  <si>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</si>
  <si>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</si>
  <si>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</si>
  <si>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</si>
  <si>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</si>
  <si>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</si>
  <si>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</si>
  <si>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</si>
  <si>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</si>
  <si>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</si>
  <si>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</si>
  <si>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</si>
  <si>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</si>
  <si>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</si>
  <si>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</si>
  <si>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</si>
  <si>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</si>
  <si>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</si>
  <si>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</si>
  <si>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</si>
  <si>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</si>
  <si>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</si>
  <si>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</si>
  <si>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</si>
  <si>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</si>
  <si>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</si>
  <si>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</si>
  <si>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</si>
  <si>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</si>
  <si>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</si>
  <si>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</si>
  <si>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</si>
  <si>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</si>
  <si>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</si>
  <si>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</si>
  <si>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</si>
  <si>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</si>
  <si>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</si>
  <si>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</si>
  <si>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</si>
  <si>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</si>
  <si>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</si>
  <si>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</si>
  <si>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</si>
  <si>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</si>
  <si>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</si>
  <si>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</si>
  <si>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</si>
  <si>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</si>
  <si>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</si>
  <si>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</si>
  <si>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</si>
  <si>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</si>
  <si>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</si>
  <si>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</si>
  <si>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</si>
  <si>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</si>
  <si>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</si>
  <si>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</si>
  <si>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</si>
  <si>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</si>
  <si>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</si>
  <si>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</si>
  <si>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</si>
  <si>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</si>
  <si>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</si>
  <si>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1.77</t>
  </si>
  <si>
    <t>▲ 0.53</t>
  </si>
  <si>
    <t>▲ 1.13</t>
  </si>
  <si>
    <t>水道事業会計</t>
  </si>
  <si>
    <t>下水道事業会計</t>
  </si>
  <si>
    <t>風力発電事業会計</t>
  </si>
  <si>
    <t>一般会計</t>
  </si>
  <si>
    <t>介護保険事業特別会計</t>
  </si>
  <si>
    <t>国民健康保険事業特別会計</t>
  </si>
  <si>
    <t>大栄歴史文化学習館特別会計</t>
  </si>
  <si>
    <t>後期高齢者医療事業特別会計</t>
  </si>
  <si>
    <t>その他会計（赤字）</t>
  </si>
  <si>
    <t>▲ 0.59</t>
  </si>
  <si>
    <t>▲ 0.55</t>
  </si>
  <si>
    <t>その他会計（黒字）</t>
  </si>
  <si>
    <t>（百万円）</t>
    <phoneticPr fontId="5"/>
  </si>
  <si>
    <t>H30</t>
    <phoneticPr fontId="5"/>
  </si>
  <si>
    <t>R01</t>
    <phoneticPr fontId="5"/>
  </si>
  <si>
    <t>R02</t>
    <phoneticPr fontId="5"/>
  </si>
  <si>
    <t>R03</t>
    <phoneticPr fontId="5"/>
  </si>
  <si>
    <t>R04</t>
    <phoneticPr fontId="5"/>
  </si>
  <si>
    <t>一般財団法人北栄スポーツクラブ</t>
    <rPh sb="0" eb="6">
      <t>イッパンザイダンホウジン</t>
    </rPh>
    <rPh sb="6" eb="8">
      <t>ホクエイ</t>
    </rPh>
    <phoneticPr fontId="2"/>
  </si>
  <si>
    <t>株式会社北栄ドリーム農場</t>
    <rPh sb="0" eb="4">
      <t>カブシキカイシャ</t>
    </rPh>
    <rPh sb="4" eb="6">
      <t>ホクエイ</t>
    </rPh>
    <rPh sb="10" eb="12">
      <t>ノウジョウ</t>
    </rPh>
    <phoneticPr fontId="2"/>
  </si>
  <si>
    <t>－</t>
  </si>
  <si>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</si>
  <si>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</si>
  <si>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t>
    <rPh sb="0" eb="2">
      <t>トットリ</t>
    </rPh>
    <rPh sb="2" eb="4">
      <t>チュウブ</t>
    </rPh>
    <rPh sb="8" eb="10">
      <t>コウイキ</t>
    </rPh>
    <rPh sb="10" eb="12">
      <t>レンゴウ</t>
    </rPh>
    <phoneticPr fontId="2"/>
  </si>
  <si>
    <t>鳥取中部ふるさと広域連合</t>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</si>
  <si>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</si>
  <si>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鳥取県後期高齢者医療広域連合</t>
    <phoneticPr fontId="2"/>
  </si>
  <si>
    <t>一般会計</t>
    <rPh sb="0" eb="2">
      <t>イッパン</t>
    </rPh>
    <rPh sb="2" eb="4">
      <t>カイケイ</t>
    </rPh>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</si>
  <si>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</si>
  <si>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交通災害共済事業
特別会計</t>
    <phoneticPr fontId="2"/>
  </si>
  <si>
    <t>一般会計</t>
    <phoneticPr fontId="2"/>
  </si>
  <si>
    <t>後期高齢者医療
特別会計</t>
    <phoneticPr fontId="2"/>
  </si>
  <si>
    <t>まちづくり基金</t>
    <rPh sb="5" eb="7">
      <t>キキン</t>
    </rPh>
    <phoneticPr fontId="5"/>
  </si>
  <si>
    <t>ふるさと北栄基金</t>
    <rPh sb="4" eb="6">
      <t>ホクエイ</t>
    </rPh>
    <rPh sb="6" eb="8">
      <t>キキン</t>
    </rPh>
    <phoneticPr fontId="2"/>
  </si>
  <si>
    <t>砂丘地振興基金</t>
    <rPh sb="0" eb="3">
      <t>サキュウチ</t>
    </rPh>
    <rPh sb="3" eb="7">
      <t>シンコウキキン</t>
    </rPh>
    <phoneticPr fontId="2"/>
  </si>
  <si>
    <t>風のまちづくり基金</t>
    <rPh sb="0" eb="1">
      <t>カゼ</t>
    </rPh>
    <rPh sb="7" eb="9">
      <t>キキン</t>
    </rPh>
    <phoneticPr fontId="2"/>
  </si>
  <si>
    <t>新型コロナウイルス感染症対策利子補助事業基金</t>
    <rPh sb="0" eb="2">
      <t>シンガタ</t>
    </rPh>
    <rPh sb="9" eb="12">
      <t>カンセンショウ</t>
    </rPh>
    <rPh sb="12" eb="14">
      <t>タイサク</t>
    </rPh>
    <rPh sb="14" eb="16">
      <t>リシ</t>
    </rPh>
    <rPh sb="16" eb="18">
      <t>ホジョ</t>
    </rPh>
    <rPh sb="18" eb="20">
      <t>ジギョウ</t>
    </rPh>
    <rPh sb="20" eb="22">
      <t>キキン</t>
    </rPh>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</si>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</sst>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3" xfId="3"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AA94-4ECE-B274-B6D84294E0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64135</c:v>
                </c:pt>
                <c:pt idx="1">
                  <c:v>56543</c:v>
                </c:pt>
                <c:pt idx="2">
                  <c:v>66772</c:v>
                </c:pt>
                <c:pt idx="3">
                  <c:v>76792</c:v>
                </c:pt>
                <c:pt idx="4">
                  <c:v>57891</c:v>
                </c:pt>
              </c:numCache>
            </c:numRef>
          </c:val>
          <c:smooth val="0"/>
          <c:extLst>
            <c:ext xmlns:c16="http://schemas.microsoft.com/office/drawing/2014/chart" uri="{C3380CC4-5D6E-409C-BE32-E72D297353CC}">
              <c16:uniqueId val="{00000001-AA94-4ECE-B274-B6D84294E0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4.4000000000000004</c:v>
                </c:pt>
                <c:pt idx="1">
                  <c:v>2.36</c:v>
                </c:pt>
                <c:pt idx="2">
                  <c:v>4.37</c:v>
                </c:pt>
                <c:pt idx="3">
                  <c:v>6.58</c:v>
                </c:pt>
                <c:pt idx="4">
                  <c:v>5.18</c:v>
                </c:pt>
              </c:numCache>
            </c:numRef>
          </c:val>
          <c:extLst>
            <c:ext xmlns:c16="http://schemas.microsoft.com/office/drawing/2014/chart" uri="{C3380CC4-5D6E-409C-BE32-E72D297353CC}">
              <c16:uniqueId val="{00000000-0E1D-416E-B4D7-F1B0407B2F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28.63</c:v>
                </c:pt>
                <c:pt idx="1">
                  <c:v>30.11</c:v>
                </c:pt>
                <c:pt idx="2">
                  <c:v>26.5</c:v>
                </c:pt>
                <c:pt idx="3">
                  <c:v>30.62</c:v>
                </c:pt>
                <c:pt idx="4">
                  <c:v>40.44</c:v>
                </c:pt>
              </c:numCache>
            </c:numRef>
          </c:val>
          <c:extLst>
            <c:ext xmlns:c16="http://schemas.microsoft.com/office/drawing/2014/chart" uri="{C3380CC4-5D6E-409C-BE32-E72D297353CC}">
              <c16:uniqueId val="{00000001-0E1D-416E-B4D7-F1B0407B2F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-1.77</c:v>
                </c:pt>
                <c:pt idx="1">
                  <c:v>-0.53</c:v>
                </c:pt>
                <c:pt idx="2">
                  <c:v>-1.1299999999999999</c:v>
                </c:pt>
                <c:pt idx="3">
                  <c:v>7.58</c:v>
                </c:pt>
                <c:pt idx="4">
                  <c:v>7.15</c:v>
                </c:pt>
              </c:numCache>
            </c:numRef>
          </c:val>
          <c:smooth val="0"/>
          <c:extLst>
            <c:ext xmlns:c16="http://schemas.microsoft.com/office/drawing/2014/chart" uri="{C3380CC4-5D6E-409C-BE32-E72D297353CC}">
              <c16:uniqueId val="{00000002-0E1D-416E-B4D7-F1B0407B2F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7.46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3DB-4351-BE22-EF1B997A1F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0.59</c:v>
                </c:pt>
                <c:pt idx="1">
                  <c:v>#N/A</c:v>
                </c:pt>
                <c:pt idx="2">
                  <c:v>0.55000000000000004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3DB-4351-BE22-EF1B997A1F3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3DB-4351-BE22-EF1B997A1F36}"/>
            </c:ext>
          </c:extLst>
        </c:ser>
        <c:ser>
          <c:idx val="3"/>
          <c:order val="3"/>
          <c:tx>
            <c:strRef>
              <c:f>データシート!$A$30</c:f>
              <c:strCache>
                <c:ptCount val="1"/>
                <c:pt idx="0">
                  <c:v>大栄歴史文化学習館特別会計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0.25</c:v>
                </c:pt>
                <c:pt idx="4">
                  <c:v>#N/A</c:v>
                </c:pt>
                <c:pt idx="5">
                  <c:v>0</c:v>
                </c:pt>
                <c:pt idx="6">
                  <c:v>#N/A</c:v>
                </c:pt>
                <c:pt idx="7">
                  <c:v>0</c:v>
                </c:pt>
                <c:pt idx="8">
                  <c:v>#N/A</c:v>
                </c:pt>
                <c:pt idx="9">
                  <c:v>0.24</c:v>
                </c:pt>
              </c:numCache>
            </c:numRef>
          </c:val>
          <c:extLst>
            <c:ext xmlns:c16="http://schemas.microsoft.com/office/drawing/2014/chart" uri="{C3380CC4-5D6E-409C-BE32-E72D297353CC}">
              <c16:uniqueId val="{00000003-D3DB-4351-BE22-EF1B997A1F3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1.21</c:v>
                </c:pt>
                <c:pt idx="2">
                  <c:v>#N/A</c:v>
                </c:pt>
                <c:pt idx="3">
                  <c:v>1.46</c:v>
                </c:pt>
                <c:pt idx="4">
                  <c:v>#N/A</c:v>
                </c:pt>
                <c:pt idx="5">
                  <c:v>1.56</c:v>
                </c:pt>
                <c:pt idx="6">
                  <c:v>#N/A</c:v>
                </c:pt>
                <c:pt idx="7">
                  <c:v>1.82</c:v>
                </c:pt>
                <c:pt idx="8">
                  <c:v>#N/A</c:v>
                </c:pt>
                <c:pt idx="9">
                  <c:v>1.04</c:v>
                </c:pt>
              </c:numCache>
            </c:numRef>
          </c:val>
          <c:extLst>
            <c:ext xmlns:c16="http://schemas.microsoft.com/office/drawing/2014/chart" uri="{C3380CC4-5D6E-409C-BE32-E72D297353CC}">
              <c16:uniqueId val="{00000004-D3DB-4351-BE22-EF1B997A1F3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0.63</c:v>
                </c:pt>
                <c:pt idx="4">
                  <c:v>#N/A</c:v>
                </c:pt>
                <c:pt idx="5">
                  <c:v>0.8</c:v>
                </c:pt>
                <c:pt idx="6">
                  <c:v>#N/A</c:v>
                </c:pt>
                <c:pt idx="7">
                  <c:v>1.2</c:v>
                </c:pt>
                <c:pt idx="8">
                  <c:v>#N/A</c:v>
                </c:pt>
                <c:pt idx="9">
                  <c:v>2.78</c:v>
                </c:pt>
              </c:numCache>
            </c:numRef>
          </c:val>
          <c:extLst>
            <c:ext xmlns:c16="http://schemas.microsoft.com/office/drawing/2014/chart" uri="{C3380CC4-5D6E-409C-BE32-E72D297353CC}">
              <c16:uniqueId val="{00000005-D3DB-4351-BE22-EF1B997A1F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4.99</c:v>
                </c:pt>
                <c:pt idx="2">
                  <c:v>#N/A</c:v>
                </c:pt>
                <c:pt idx="3">
                  <c:v>2.9</c:v>
                </c:pt>
                <c:pt idx="4">
                  <c:v>#N/A</c:v>
                </c:pt>
                <c:pt idx="5">
                  <c:v>4.3600000000000003</c:v>
                </c:pt>
                <c:pt idx="6">
                  <c:v>#N/A</c:v>
                </c:pt>
                <c:pt idx="7">
                  <c:v>6.58</c:v>
                </c:pt>
                <c:pt idx="8">
                  <c:v>#N/A</c:v>
                </c:pt>
                <c:pt idx="9">
                  <c:v>5.18</c:v>
                </c:pt>
              </c:numCache>
            </c:numRef>
          </c:val>
          <c:extLst>
            <c:ext xmlns:c16="http://schemas.microsoft.com/office/drawing/2014/chart" uri="{C3380CC4-5D6E-409C-BE32-E72D297353CC}">
              <c16:uniqueId val="{00000006-D3DB-4351-BE22-EF1B997A1F36}"/>
            </c:ext>
          </c:extLst>
        </c:ser>
        <c:ser>
          <c:idx val="7"/>
          <c:order val="7"/>
          <c:tx>
            <c:strRef>
              <c:f>データシート!$A$34</c:f>
              <c:strCache>
                <c:ptCount val="1"/>
                <c:pt idx="0">
                  <c:v>風力発電事業会計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4.1399999999999997</c:v>
                </c:pt>
                <c:pt idx="4">
                  <c:v>#N/A</c:v>
                </c:pt>
                <c:pt idx="5">
                  <c:v>5.89</c:v>
                </c:pt>
                <c:pt idx="6">
                  <c:v>#N/A</c:v>
                </c:pt>
                <c:pt idx="7">
                  <c:v>5.34</c:v>
                </c:pt>
                <c:pt idx="8">
                  <c:v>#N/A</c:v>
                </c:pt>
                <c:pt idx="9">
                  <c:v>5.9</c:v>
                </c:pt>
              </c:numCache>
            </c:numRef>
          </c:val>
          <c:extLst>
            <c:ext xmlns:c16="http://schemas.microsoft.com/office/drawing/2014/chart" uri="{C3380CC4-5D6E-409C-BE32-E72D297353CC}">
              <c16:uniqueId val="{00000007-D3DB-4351-BE22-EF1B997A1F3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3.5</c:v>
                </c:pt>
                <c:pt idx="4">
                  <c:v>#N/A</c:v>
                </c:pt>
                <c:pt idx="5">
                  <c:v>4.8600000000000003</c:v>
                </c:pt>
                <c:pt idx="6">
                  <c:v>#N/A</c:v>
                </c:pt>
                <c:pt idx="7">
                  <c:v>4.63</c:v>
                </c:pt>
                <c:pt idx="8">
                  <c:v>#N/A</c:v>
                </c:pt>
                <c:pt idx="9">
                  <c:v>6.41</c:v>
                </c:pt>
              </c:numCache>
            </c:numRef>
          </c:val>
          <c:extLst>
            <c:ext xmlns:c16="http://schemas.microsoft.com/office/drawing/2014/chart" uri="{C3380CC4-5D6E-409C-BE32-E72D297353CC}">
              <c16:uniqueId val="{00000008-D3DB-4351-BE22-EF1B997A1F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#N/A</c:v>
                </c:pt>
                <c:pt idx="3">
                  <c:v>3.14</c:v>
                </c:pt>
                <c:pt idx="4">
                  <c:v>#N/A</c:v>
                </c:pt>
                <c:pt idx="5">
                  <c:v>5.5</c:v>
                </c:pt>
                <c:pt idx="6">
                  <c:v>#N/A</c:v>
                </c:pt>
                <c:pt idx="7">
                  <c:v>6.11</c:v>
                </c:pt>
                <c:pt idx="8">
                  <c:v>#N/A</c:v>
                </c:pt>
                <c:pt idx="9">
                  <c:v>7.33</c:v>
                </c:pt>
              </c:numCache>
            </c:numRef>
          </c:val>
          <c:extLst>
            <c:ext xmlns:c16="http://schemas.microsoft.com/office/drawing/2014/chart" uri="{C3380CC4-5D6E-409C-BE32-E72D297353CC}">
              <c16:uniqueId val="{00000009-D3DB-4351-BE22-EF1B997A1F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1222</c:v>
                </c:pt>
                <c:pt idx="5">
                  <c:v>1189</c:v>
                </c:pt>
                <c:pt idx="8">
                  <c:v>1152</c:v>
                </c:pt>
                <c:pt idx="11">
                  <c:v>1134</c:v>
                </c:pt>
                <c:pt idx="14">
                  <c:v>1044</c:v>
                </c:pt>
              </c:numCache>
            </c:numRef>
          </c:val>
          <c:extLst>
            <c:ext xmlns:c16="http://schemas.microsoft.com/office/drawing/2014/chart" uri="{C3380CC4-5D6E-409C-BE32-E72D297353CC}">
              <c16:uniqueId val="{00000000-634D-4FAB-8A12-14FA5194E6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4D-4FAB-8A12-14FA5194E6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2</c:v>
                </c:pt>
                <c:pt idx="6">
                  <c:v>2</c:v>
                </c:pt>
                <c:pt idx="9">
                  <c:v>1</c:v>
                </c:pt>
                <c:pt idx="12">
                  <c:v>1</c:v>
                </c:pt>
              </c:numCache>
            </c:numRef>
          </c:val>
          <c:extLst>
            <c:ext xmlns:c16="http://schemas.microsoft.com/office/drawing/2014/chart" uri="{C3380CC4-5D6E-409C-BE32-E72D297353CC}">
              <c16:uniqueId val="{00000002-634D-4FAB-8A12-14FA5194E6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14</c:v>
                </c:pt>
                <c:pt idx="6">
                  <c:v>16</c:v>
                </c:pt>
                <c:pt idx="9">
                  <c:v>18</c:v>
                </c:pt>
                <c:pt idx="12">
                  <c:v>23</c:v>
                </c:pt>
              </c:numCache>
            </c:numRef>
          </c:val>
          <c:extLst>
            <c:ext xmlns:c16="http://schemas.microsoft.com/office/drawing/2014/chart" uri="{C3380CC4-5D6E-409C-BE32-E72D297353CC}">
              <c16:uniqueId val="{00000003-634D-4FAB-8A12-14FA5194E6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803</c:v>
                </c:pt>
                <c:pt idx="3">
                  <c:v>826</c:v>
                </c:pt>
                <c:pt idx="6">
                  <c:v>814</c:v>
                </c:pt>
                <c:pt idx="9">
                  <c:v>701</c:v>
                </c:pt>
                <c:pt idx="12">
                  <c:v>766</c:v>
                </c:pt>
              </c:numCache>
            </c:numRef>
          </c:val>
          <c:extLst>
            <c:ext xmlns:c16="http://schemas.microsoft.com/office/drawing/2014/chart" uri="{C3380CC4-5D6E-409C-BE32-E72D297353CC}">
              <c16:uniqueId val="{00000004-634D-4FAB-8A12-14FA5194E6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4D-4FAB-8A12-14FA5194E6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4D-4FAB-8A12-14FA5194E6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968</c:v>
                </c:pt>
                <c:pt idx="3">
                  <c:v>853</c:v>
                </c:pt>
                <c:pt idx="6">
                  <c:v>795</c:v>
                </c:pt>
                <c:pt idx="9">
                  <c:v>804</c:v>
                </c:pt>
                <c:pt idx="12">
                  <c:v>715</c:v>
                </c:pt>
              </c:numCache>
            </c:numRef>
          </c:val>
          <c:extLst>
            <c:ext xmlns:c16="http://schemas.microsoft.com/office/drawing/2014/chart" uri="{C3380CC4-5D6E-409C-BE32-E72D297353CC}">
              <c16:uniqueId val="{00000007-634D-4FAB-8A12-14FA5194E6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570</c:v>
                </c:pt>
                <c:pt idx="2">
                  <c:v>#N/A</c:v>
                </c:pt>
                <c:pt idx="3">
                  <c:v>#N/A</c:v>
                </c:pt>
                <c:pt idx="4">
                  <c:v>506</c:v>
                </c:pt>
                <c:pt idx="5">
                  <c:v>#N/A</c:v>
                </c:pt>
                <c:pt idx="6">
                  <c:v>#N/A</c:v>
                </c:pt>
                <c:pt idx="7">
                  <c:v>475</c:v>
                </c:pt>
                <c:pt idx="8">
                  <c:v>#N/A</c:v>
                </c:pt>
                <c:pt idx="9">
                  <c:v>#N/A</c:v>
                </c:pt>
                <c:pt idx="10">
                  <c:v>390</c:v>
                </c:pt>
                <c:pt idx="11">
                  <c:v>#N/A</c:v>
                </c:pt>
                <c:pt idx="12">
                  <c:v>#N/A</c:v>
                </c:pt>
                <c:pt idx="13">
                  <c:v>461</c:v>
                </c:pt>
                <c:pt idx="14">
                  <c:v>#N/A</c:v>
                </c:pt>
              </c:numCache>
            </c:numRef>
          </c:val>
          <c:smooth val="0"/>
          <c:extLst>
            <c:ext xmlns:c16="http://schemas.microsoft.com/office/drawing/2014/chart" uri="{C3380CC4-5D6E-409C-BE32-E72D297353CC}">
              <c16:uniqueId val="{00000008-634D-4FAB-8A12-14FA5194E6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11107</c:v>
                </c:pt>
                <c:pt idx="5">
                  <c:v>10439</c:v>
                </c:pt>
                <c:pt idx="8">
                  <c:v>9709</c:v>
                </c:pt>
                <c:pt idx="11">
                  <c:v>8999</c:v>
                </c:pt>
                <c:pt idx="14">
                  <c:v>8395</c:v>
                </c:pt>
              </c:numCache>
            </c:numRef>
          </c:val>
          <c:extLst>
            <c:ext xmlns:c16="http://schemas.microsoft.com/office/drawing/2014/chart" uri="{C3380CC4-5D6E-409C-BE32-E72D297353CC}">
              <c16:uniqueId val="{00000000-6763-4428-9BE3-981BF7DA6D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c:v>
                </c:pt>
                <c:pt idx="5">
                  <c:v>15</c:v>
                </c:pt>
                <c:pt idx="8">
                  <c:v>368</c:v>
                </c:pt>
                <c:pt idx="11">
                  <c:v>365</c:v>
                </c:pt>
                <c:pt idx="14">
                  <c:v>363</c:v>
                </c:pt>
              </c:numCache>
            </c:numRef>
          </c:val>
          <c:extLst>
            <c:ext xmlns:c16="http://schemas.microsoft.com/office/drawing/2014/chart" uri="{C3380CC4-5D6E-409C-BE32-E72D297353CC}">
              <c16:uniqueId val="{00000001-6763-4428-9BE3-981BF7DA6D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2078</c:v>
                </c:pt>
                <c:pt idx="5">
                  <c:v>2317</c:v>
                </c:pt>
                <c:pt idx="8">
                  <c:v>2209</c:v>
                </c:pt>
                <c:pt idx="11">
                  <c:v>2581</c:v>
                </c:pt>
                <c:pt idx="14">
                  <c:v>3223</c:v>
                </c:pt>
              </c:numCache>
            </c:numRef>
          </c:val>
          <c:extLst>
            <c:ext xmlns:c16="http://schemas.microsoft.com/office/drawing/2014/chart" uri="{C3380CC4-5D6E-409C-BE32-E72D297353CC}">
              <c16:uniqueId val="{00000002-6763-4428-9BE3-981BF7DA6D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3-4428-9BE3-981BF7DA6D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3-4428-9BE3-981BF7DA6D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3-4428-9BE3-981BF7DA6D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790</c:v>
                </c:pt>
                <c:pt idx="3">
                  <c:v>799</c:v>
                </c:pt>
                <c:pt idx="6">
                  <c:v>774</c:v>
                </c:pt>
                <c:pt idx="9">
                  <c:v>798</c:v>
                </c:pt>
                <c:pt idx="12">
                  <c:v>755</c:v>
                </c:pt>
              </c:numCache>
            </c:numRef>
          </c:val>
          <c:extLst>
            <c:ext xmlns:c16="http://schemas.microsoft.com/office/drawing/2014/chart" uri="{C3380CC4-5D6E-409C-BE32-E72D297353CC}">
              <c16:uniqueId val="{00000006-6763-4428-9BE3-981BF7DA6D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239</c:v>
                </c:pt>
                <c:pt idx="3">
                  <c:v>278</c:v>
                </c:pt>
                <c:pt idx="6">
                  <c:v>265</c:v>
                </c:pt>
                <c:pt idx="9">
                  <c:v>232</c:v>
                </c:pt>
                <c:pt idx="12">
                  <c:v>212</c:v>
                </c:pt>
              </c:numCache>
            </c:numRef>
          </c:val>
          <c:extLst>
            <c:ext xmlns:c16="http://schemas.microsoft.com/office/drawing/2014/chart" uri="{C3380CC4-5D6E-409C-BE32-E72D297353CC}">
              <c16:uniqueId val="{00000007-6763-4428-9BE3-981BF7DA6D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8702</c:v>
                </c:pt>
                <c:pt idx="3">
                  <c:v>7865</c:v>
                </c:pt>
                <c:pt idx="6">
                  <c:v>7330</c:v>
                </c:pt>
                <c:pt idx="9">
                  <c:v>6433</c:v>
                </c:pt>
                <c:pt idx="12">
                  <c:v>5821</c:v>
                </c:pt>
              </c:numCache>
            </c:numRef>
          </c:val>
          <c:extLst>
            <c:ext xmlns:c16="http://schemas.microsoft.com/office/drawing/2014/chart" uri="{C3380CC4-5D6E-409C-BE32-E72D297353CC}">
              <c16:uniqueId val="{00000008-6763-4428-9BE3-981BF7DA6D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8</c:v>
                </c:pt>
                <c:pt idx="6">
                  <c:v>6</c:v>
                </c:pt>
                <c:pt idx="9">
                  <c:v>4</c:v>
                </c:pt>
                <c:pt idx="12">
                  <c:v>3</c:v>
                </c:pt>
              </c:numCache>
            </c:numRef>
          </c:val>
          <c:extLst>
            <c:ext xmlns:c16="http://schemas.microsoft.com/office/drawing/2014/chart" uri="{C3380CC4-5D6E-409C-BE32-E72D297353CC}">
              <c16:uniqueId val="{00000009-6763-4428-9BE3-981BF7DA6D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7406</c:v>
                </c:pt>
                <c:pt idx="3">
                  <c:v>7126</c:v>
                </c:pt>
                <c:pt idx="6">
                  <c:v>7366</c:v>
                </c:pt>
                <c:pt idx="9">
                  <c:v>7464</c:v>
                </c:pt>
                <c:pt idx="12">
                  <c:v>7327</c:v>
                </c:pt>
              </c:numCache>
            </c:numRef>
          </c:val>
          <c:extLst>
            <c:ext xmlns:c16="http://schemas.microsoft.com/office/drawing/2014/chart" uri="{C3380CC4-5D6E-409C-BE32-E72D297353CC}">
              <c16:uniqueId val="{0000000A-6763-4428-9BE3-981BF7DA6D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3943</c:v>
                </c:pt>
                <c:pt idx="2">
                  <c:v>#N/A</c:v>
                </c:pt>
                <c:pt idx="3">
                  <c:v>#N/A</c:v>
                </c:pt>
                <c:pt idx="4">
                  <c:v>3305</c:v>
                </c:pt>
                <c:pt idx="5">
                  <c:v>#N/A</c:v>
                </c:pt>
                <c:pt idx="6">
                  <c:v>#N/A</c:v>
                </c:pt>
                <c:pt idx="7">
                  <c:v>3455</c:v>
                </c:pt>
                <c:pt idx="8">
                  <c:v>#N/A</c:v>
                </c:pt>
                <c:pt idx="9">
                  <c:v>#N/A</c:v>
                </c:pt>
                <c:pt idx="10">
                  <c:v>2988</c:v>
                </c:pt>
                <c:pt idx="11">
                  <c:v>#N/A</c:v>
                </c:pt>
                <c:pt idx="12">
                  <c:v>#N/A</c:v>
                </c:pt>
                <c:pt idx="13">
                  <c:v>2138</c:v>
                </c:pt>
                <c:pt idx="14">
                  <c:v>#N/A</c:v>
                </c:pt>
              </c:numCache>
            </c:numRef>
          </c:val>
          <c:smooth val="0"/>
          <c:extLst>
            <c:ext xmlns:c16="http://schemas.microsoft.com/office/drawing/2014/chart" uri="{C3380CC4-5D6E-409C-BE32-E72D297353CC}">
              <c16:uniqueId val="{0000000B-6763-4428-9BE3-981BF7DA6D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1459</c:v>
                </c:pt>
                <c:pt idx="1">
                  <c:v>1757</c:v>
                </c:pt>
                <c:pt idx="2">
                  <c:v>2243</c:v>
                </c:pt>
              </c:numCache>
            </c:numRef>
          </c:val>
          <c:extLst>
            <c:ext xmlns:c16="http://schemas.microsoft.com/office/drawing/2014/chart" uri="{C3380CC4-5D6E-409C-BE32-E72D297353CC}">
              <c16:uniqueId val="{00000000-2FE4-4DA5-9194-45EA99FBF9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c:v>
                </c:pt>
                <c:pt idx="1">
                  <c:v>105</c:v>
                </c:pt>
                <c:pt idx="2">
                  <c:v>105</c:v>
                </c:pt>
              </c:numCache>
            </c:numRef>
          </c:val>
          <c:extLst>
            <c:ext xmlns:c16="http://schemas.microsoft.com/office/drawing/2014/chart" uri="{C3380CC4-5D6E-409C-BE32-E72D297353CC}">
              <c16:uniqueId val="{00000001-2FE4-4DA5-9194-45EA99FBF9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1615</c:v>
                </c:pt>
                <c:pt idx="1">
                  <c:v>1678</c:v>
                </c:pt>
                <c:pt idx="2">
                  <c:v>1682</c:v>
                </c:pt>
              </c:numCache>
            </c:numRef>
          </c:val>
          <c:extLst>
            <c:ext xmlns:c16="http://schemas.microsoft.com/office/drawing/2014/chart" uri="{C3380CC4-5D6E-409C-BE32-E72D297353CC}">
              <c16:uniqueId val="{00000002-2FE4-4DA5-9194-45EA99FBF9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既発債に係る元利償還金は減少傾向にあるものの、公営企業債の元利償還に対する繰入金（下水道事業債に対する一般会計からの出資金・補助金）については、もう数年はこのまま高い水準で推移する見込みである。また、一般会計において、令和</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年度まで大規模起債事業が予定されていることから、今後の公債費の増大に注視する必要がある。対策として、交付税措置率の高い起債を活用するとともに、公債費充当可能財源を増やすなど計画的な対策を講じることで、実質公債費比率の上昇をできるだけ抑え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ここ数年は、一般会計の地方債残高減少に伴い、将来負担比率は緩やかに減少してきていた。しかし、今後令和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年度にかけて大規模起債事業を計画していることから、公債費負担は再び増加傾向となり、将来負担比率もある程度上昇することが見込まれる。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将来負担に備え、できるだけ交付税措置の高い起債を活用するとともに、ふるさと納税をはじめとした自主財源を確保するよう計画的に取り組むなど、財源確保策を講じておく必要がある。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基金全体をみると、対前年度比で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百万円の増額となった。財政調整基金の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百万円増によるところの影響が大きい。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なお、ふるさと納税の積立金（ふるさと北栄基金）については、対前年度比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百万円増と決算額は年々増えてきていることから、積立金は年々増となっている。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自主財源として非常に重要な役割を果たしている。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財政調整基金については、健全な財政運営・歳入確保に努める中で、将来負担の増に向け、なるべく取り崩しせず行財政運営できるよう取り組む。</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特定目的基金は、毎年必要に応じて基金の目的に沿った使途において有効活用できるよう管理を行う。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ふるさと納税の積立金（ふるさと北栄基金）については、自主財源として非常に重要な役割を果たしているところであるが不安定要素でもあることから、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今後の収入確保には更に力を入れて取り組むとともに、歳出削減についても並行して行っていく必要がある。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・合併に伴うまちづくりの振興に資する目的事業の財源としてまちづくり振興基金を維持する。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対策利子補助基金は、新型コロナウイルス感染症の影響により経営に深刻な影響を受けた中小企業者への貸付金の利子補助を行うことにより、資金繰り環境の円滑化を図ることを目的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北栄基金は、前年度収入したふるさと納税寄附金を次年度の目的事業へ充当するため積立を行う基金として運用しているが、近年、本町へのふるさと納税寄附金は増加しており、積立額は年々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砂丘地振興基金は、道の駅ほうじょう再整備事業（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末完成予定）の財源として活用するため取崩しを行っている。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各基金の目的に沿った使途となるよう適正な基金管理を行う。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ふるさと納税の積立金（ふるさと北栄基金）については、非常に大きな自主財源であることから今後も積み立て額を伸ばしていきたい。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一方で、臨時的な減収の可能性もあることから、何らかの財源対策を今のうちに１１１１１１１１１１１講じておくことも必要である。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年度は結果的に財源不足額を生じず、財政調整基金については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百万円の積立てを行うことができた。今後の財政負担に向けて必要な積み立てであり、基金維持に努めた結果であるが、令和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年の合併以降最高残高となった。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年々増えている状況があるが決して多い基金現在高とはいえず、今後も大規模事業等の負担増が見込まれ、また普通交付税の減額など町財政は当面厳しい見通しとなっていることから、計画的な基金の維持・確保及び歳出調整に努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また、特定目的基金化（減債基金等を含む）行うなどの対応も具体的に検討していきたい。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年度は減債基金としての増減は無かった。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今後については、起債事業の増による公債費の後年度負担増も考慮し公債費の平準化のために積み増しを検討するなど、計画的な減災基金の活用を検討したい。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14,508
14,403
56.94
11,552,111
11,124,173
287,401
5,547,134
7,327,413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年度の基準財政収入額は前年度よりも増、基準財政需要額は前年度よりも減となっており、単年度数値としては、令和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もやや上昇している状況にある。町税収入が伸びていることが要因として挙げられるが、今後も財政力指数を上げていくためには、引き続き自主財源の確保に努め、財政力強化及び財政健全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514850" y="6192883"/>
          <a:ext cx="0" cy="1244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4584700" y="74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425950" y="7437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4584700" y="594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425950" y="6192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xdr:cNvCxnSpPr/>
      </xdr:nvCxnSpPr>
      <xdr:spPr>
        <a:xfrm>
          <a:off x="3752850" y="703561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4584700" y="679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464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xdr:cNvCxnSpPr/>
      </xdr:nvCxnSpPr>
      <xdr:spPr>
        <a:xfrm>
          <a:off x="2940050" y="7001147"/>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xdr:cNvCxnSpPr/>
      </xdr:nvCxnSpPr>
      <xdr:spPr>
        <a:xfrm>
          <a:off x="2127250" y="700114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2889250" y="6816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5971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333500" y="700114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2827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9715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464050" y="698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xdr:cNvSpPr txBox="1"/>
      </xdr:nvSpPr>
      <xdr:spPr>
        <a:xfrm>
          <a:off x="4584700" y="695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3702050" y="698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28892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0955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2827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9715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ポイント上昇した。費目別の主な増の要因は、人件費の＋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％である。また、地方交付税を含む経常一般財源が対前年度比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％減となったことも要因のひとつである。町税、地方交付税など経常一般財源の維持・確保が厳しい中にあっては、引き続き効率的な行政運営のもと経常経費削減に努めていく必要がある。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514850" y="9718802"/>
          <a:ext cx="0" cy="152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4584700" y="946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425950" y="9718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63</xdr:row>
      <xdr:rowOff>51562</xdr:rowOff>
    </xdr:to>
    <xdr:cxnSp macro="">
      <xdr:nvCxnSpPr>
        <xdr:cNvPr id="132" name="直線コネクタ 131"/>
        <xdr:cNvCxnSpPr/>
      </xdr:nvCxnSpPr>
      <xdr:spPr>
        <a:xfrm>
          <a:off x="3752850" y="10481564"/>
          <a:ext cx="7620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4584700" y="1060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464050" y="10634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64</xdr:row>
      <xdr:rowOff>102108</xdr:rowOff>
    </xdr:to>
    <xdr:cxnSp macro="">
      <xdr:nvCxnSpPr>
        <xdr:cNvPr id="135" name="直線コネクタ 134"/>
        <xdr:cNvCxnSpPr/>
      </xdr:nvCxnSpPr>
      <xdr:spPr>
        <a:xfrm flipV="1">
          <a:off x="2940050" y="10481564"/>
          <a:ext cx="812800" cy="3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3702050" y="10532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40995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75438</xdr:rowOff>
    </xdr:to>
    <xdr:cxnSp macro="">
      <xdr:nvCxnSpPr>
        <xdr:cNvPr id="138" name="直線コネクタ 137"/>
        <xdr:cNvCxnSpPr/>
      </xdr:nvCxnSpPr>
      <xdr:spPr>
        <a:xfrm flipV="1">
          <a:off x="2127250" y="10831068"/>
          <a:ext cx="8128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2889250" y="10716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xdr:cNvSpPr txBox="1"/>
      </xdr:nvSpPr>
      <xdr:spPr>
        <a:xfrm>
          <a:off x="2597150" y="104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104394</xdr:rowOff>
    </xdr:to>
    <xdr:cxnSp macro="">
      <xdr:nvCxnSpPr>
        <xdr:cNvPr id="141" name="直線コネクタ 140"/>
        <xdr:cNvCxnSpPr/>
      </xdr:nvCxnSpPr>
      <xdr:spPr>
        <a:xfrm flipV="1">
          <a:off x="1333500" y="10972038"/>
          <a:ext cx="79375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xdr:cNvSpPr/>
      </xdr:nvSpPr>
      <xdr:spPr>
        <a:xfrm>
          <a:off x="20955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xdr:cNvSpPr txBox="1"/>
      </xdr:nvSpPr>
      <xdr:spPr>
        <a:xfrm>
          <a:off x="17843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xdr:cNvSpPr/>
      </xdr:nvSpPr>
      <xdr:spPr>
        <a:xfrm>
          <a:off x="12827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xdr:cNvSpPr txBox="1"/>
      </xdr:nvSpPr>
      <xdr:spPr>
        <a:xfrm>
          <a:off x="9715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1" name="楕円 150"/>
        <xdr:cNvSpPr/>
      </xdr:nvSpPr>
      <xdr:spPr>
        <a:xfrm>
          <a:off x="4464050" y="10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2" name="財政構造の弾力性該当値テキスト"/>
        <xdr:cNvSpPr txBox="1"/>
      </xdr:nvSpPr>
      <xdr:spPr>
        <a:xfrm>
          <a:off x="4584700" y="1041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3" name="楕円 152"/>
        <xdr:cNvSpPr/>
      </xdr:nvSpPr>
      <xdr:spPr>
        <a:xfrm>
          <a:off x="3702050" y="104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4" name="テキスト ボックス 153"/>
        <xdr:cNvSpPr txBox="1"/>
      </xdr:nvSpPr>
      <xdr:spPr>
        <a:xfrm>
          <a:off x="3409950" y="102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5" name="楕円 154"/>
        <xdr:cNvSpPr/>
      </xdr:nvSpPr>
      <xdr:spPr>
        <a:xfrm>
          <a:off x="28892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6" name="テキスト ボックス 155"/>
        <xdr:cNvSpPr txBox="1"/>
      </xdr:nvSpPr>
      <xdr:spPr>
        <a:xfrm>
          <a:off x="25971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7" name="楕円 156"/>
        <xdr:cNvSpPr/>
      </xdr:nvSpPr>
      <xdr:spPr>
        <a:xfrm>
          <a:off x="2095500" y="10921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8" name="テキスト ボックス 157"/>
        <xdr:cNvSpPr txBox="1"/>
      </xdr:nvSpPr>
      <xdr:spPr>
        <a:xfrm>
          <a:off x="1784350" y="110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xdr:cNvSpPr/>
      </xdr:nvSpPr>
      <xdr:spPr>
        <a:xfrm>
          <a:off x="1282700" y="10950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xdr:cNvSpPr txBox="1"/>
      </xdr:nvSpPr>
      <xdr:spPr>
        <a:xfrm>
          <a:off x="971550" y="110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れは、会計年度任用職員の昇給、期末手当の支給開始等により増加したことが主な要因として挙げられる。なお、会計年度任用職員に係る費用の増については今後も更に増となることが見込まれ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％と微増であった。各種新型コロナ関連事業の実施により、前年度と同様膨らんでいる状況にある。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臨時的な要因もあるが、人件費・物件費等の状況は年々増となっている。健全な財政運営のため、より効率的な行財政運営を行っていく必要がある。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514850" y="13463733"/>
          <a:ext cx="0" cy="1215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4584700" y="1465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425950" y="146794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4584700" y="13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425950" y="13463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48213</xdr:rowOff>
    </xdr:from>
    <xdr:to>
      <xdr:col>23</xdr:col>
      <xdr:colOff>133350</xdr:colOff>
      <xdr:row>81</xdr:row>
      <xdr:rowOff>56545</xdr:rowOff>
    </xdr:to>
    <xdr:cxnSp macro="">
      <xdr:nvCxnSpPr>
        <xdr:cNvPr id="193" name="直線コネクタ 192"/>
        <xdr:cNvCxnSpPr/>
      </xdr:nvCxnSpPr>
      <xdr:spPr>
        <a:xfrm>
          <a:off x="3752850" y="13627053"/>
          <a:ext cx="762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xdr:cNvSpPr txBox="1"/>
      </xdr:nvSpPr>
      <xdr:spPr>
        <a:xfrm>
          <a:off x="4584700" y="13678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464050" y="13706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11835</xdr:rowOff>
    </xdr:from>
    <xdr:to>
      <xdr:col>19</xdr:col>
      <xdr:colOff>133350</xdr:colOff>
      <xdr:row>81</xdr:row>
      <xdr:rowOff>48213</xdr:rowOff>
    </xdr:to>
    <xdr:cxnSp macro="">
      <xdr:nvCxnSpPr>
        <xdr:cNvPr id="196" name="直線コネクタ 195"/>
        <xdr:cNvCxnSpPr/>
      </xdr:nvCxnSpPr>
      <xdr:spPr>
        <a:xfrm>
          <a:off x="2940050" y="13590675"/>
          <a:ext cx="812800" cy="3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3702050" y="13660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xdr:cNvSpPr txBox="1"/>
      </xdr:nvSpPr>
      <xdr:spPr>
        <a:xfrm>
          <a:off x="3409950" y="1374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117047</xdr:rowOff>
    </xdr:from>
    <xdr:to>
      <xdr:col>15</xdr:col>
      <xdr:colOff>82550</xdr:colOff>
      <xdr:row>81</xdr:row>
      <xdr:rowOff>11835</xdr:rowOff>
    </xdr:to>
    <xdr:cxnSp macro="">
      <xdr:nvCxnSpPr>
        <xdr:cNvPr id="199" name="直線コネクタ 198"/>
        <xdr:cNvCxnSpPr/>
      </xdr:nvCxnSpPr>
      <xdr:spPr>
        <a:xfrm>
          <a:off x="2127250" y="13528247"/>
          <a:ext cx="812800" cy="6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2889250" y="136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xdr:cNvSpPr txBox="1"/>
      </xdr:nvSpPr>
      <xdr:spPr>
        <a:xfrm>
          <a:off x="2597150" y="1369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81607</xdr:rowOff>
    </xdr:from>
    <xdr:to>
      <xdr:col>11</xdr:col>
      <xdr:colOff>31750</xdr:colOff>
      <xdr:row>80</xdr:row>
      <xdr:rowOff>117047</xdr:rowOff>
    </xdr:to>
    <xdr:cxnSp macro="">
      <xdr:nvCxnSpPr>
        <xdr:cNvPr id="202" name="直線コネクタ 201"/>
        <xdr:cNvCxnSpPr/>
      </xdr:nvCxnSpPr>
      <xdr:spPr>
        <a:xfrm>
          <a:off x="1333500" y="13492807"/>
          <a:ext cx="793750" cy="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xdr:cNvSpPr/>
      </xdr:nvSpPr>
      <xdr:spPr>
        <a:xfrm>
          <a:off x="2095500" y="1356387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xdr:cNvSpPr txBox="1"/>
      </xdr:nvSpPr>
      <xdr:spPr>
        <a:xfrm>
          <a:off x="1784350" y="1364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xdr:cNvSpPr/>
      </xdr:nvSpPr>
      <xdr:spPr>
        <a:xfrm>
          <a:off x="1282700" y="1353636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xdr:cNvSpPr txBox="1"/>
      </xdr:nvSpPr>
      <xdr:spPr>
        <a:xfrm>
          <a:off x="971550" y="1361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5745</xdr:rowOff>
    </xdr:from>
    <xdr:to>
      <xdr:col>23</xdr:col>
      <xdr:colOff>184150</xdr:colOff>
      <xdr:row>81</xdr:row>
      <xdr:rowOff>107345</xdr:rowOff>
    </xdr:to>
    <xdr:sp macro="" textlink="">
      <xdr:nvSpPr>
        <xdr:cNvPr id="212" name="楕円 211"/>
        <xdr:cNvSpPr/>
      </xdr:nvSpPr>
      <xdr:spPr>
        <a:xfrm>
          <a:off x="4464050" y="135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22272</xdr:rowOff>
    </xdr:from>
    <xdr:ext cx="762000" cy="259045"/>
    <xdr:sp macro="" textlink="">
      <xdr:nvSpPr>
        <xdr:cNvPr id="213" name="人件費・物件費等の状況該当値テキスト"/>
        <xdr:cNvSpPr txBox="1"/>
      </xdr:nvSpPr>
      <xdr:spPr>
        <a:xfrm>
          <a:off x="4584700" y="1343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168863</xdr:rowOff>
    </xdr:from>
    <xdr:to>
      <xdr:col>19</xdr:col>
      <xdr:colOff>184150</xdr:colOff>
      <xdr:row>81</xdr:row>
      <xdr:rowOff>99013</xdr:rowOff>
    </xdr:to>
    <xdr:sp macro="" textlink="">
      <xdr:nvSpPr>
        <xdr:cNvPr id="214" name="楕円 213"/>
        <xdr:cNvSpPr/>
      </xdr:nvSpPr>
      <xdr:spPr>
        <a:xfrm>
          <a:off x="3702050" y="135800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109190</xdr:rowOff>
    </xdr:from>
    <xdr:ext cx="736600" cy="259045"/>
    <xdr:sp macro="" textlink="">
      <xdr:nvSpPr>
        <xdr:cNvPr id="215" name="テキスト ボックス 214"/>
        <xdr:cNvSpPr txBox="1"/>
      </xdr:nvSpPr>
      <xdr:spPr>
        <a:xfrm>
          <a:off x="3409950" y="133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132485</xdr:rowOff>
    </xdr:from>
    <xdr:to>
      <xdr:col>15</xdr:col>
      <xdr:colOff>133350</xdr:colOff>
      <xdr:row>81</xdr:row>
      <xdr:rowOff>62635</xdr:rowOff>
    </xdr:to>
    <xdr:sp macro="" textlink="">
      <xdr:nvSpPr>
        <xdr:cNvPr id="216" name="楕円 215"/>
        <xdr:cNvSpPr/>
      </xdr:nvSpPr>
      <xdr:spPr>
        <a:xfrm>
          <a:off x="2889250" y="13543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72812</xdr:rowOff>
    </xdr:from>
    <xdr:ext cx="762000" cy="259045"/>
    <xdr:sp macro="" textlink="">
      <xdr:nvSpPr>
        <xdr:cNvPr id="217" name="テキスト ボックス 216"/>
        <xdr:cNvSpPr txBox="1"/>
      </xdr:nvSpPr>
      <xdr:spPr>
        <a:xfrm>
          <a:off x="2597150" y="1331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66247</xdr:rowOff>
    </xdr:from>
    <xdr:to>
      <xdr:col>11</xdr:col>
      <xdr:colOff>82550</xdr:colOff>
      <xdr:row>80</xdr:row>
      <xdr:rowOff>167847</xdr:rowOff>
    </xdr:to>
    <xdr:sp macro="" textlink="">
      <xdr:nvSpPr>
        <xdr:cNvPr id="218" name="楕円 217"/>
        <xdr:cNvSpPr/>
      </xdr:nvSpPr>
      <xdr:spPr>
        <a:xfrm>
          <a:off x="2095500" y="134774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6574</xdr:rowOff>
    </xdr:from>
    <xdr:ext cx="762000" cy="259045"/>
    <xdr:sp macro="" textlink="">
      <xdr:nvSpPr>
        <xdr:cNvPr id="219" name="テキスト ボックス 218"/>
        <xdr:cNvSpPr txBox="1"/>
      </xdr:nvSpPr>
      <xdr:spPr>
        <a:xfrm>
          <a:off x="1784350" y="1325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30807</xdr:rowOff>
    </xdr:from>
    <xdr:to>
      <xdr:col>7</xdr:col>
      <xdr:colOff>31750</xdr:colOff>
      <xdr:row>80</xdr:row>
      <xdr:rowOff>132407</xdr:rowOff>
    </xdr:to>
    <xdr:sp macro="" textlink="">
      <xdr:nvSpPr>
        <xdr:cNvPr id="220" name="楕円 219"/>
        <xdr:cNvSpPr/>
      </xdr:nvSpPr>
      <xdr:spPr>
        <a:xfrm>
          <a:off x="1282700" y="134420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142584</xdr:rowOff>
    </xdr:from>
    <xdr:ext cx="762000" cy="259045"/>
    <xdr:sp macro="" textlink="">
      <xdr:nvSpPr>
        <xdr:cNvPr id="221" name="テキスト ボックス 220"/>
        <xdr:cNvSpPr txBox="1"/>
      </xdr:nvSpPr>
      <xdr:spPr>
        <a:xfrm>
          <a:off x="971550" y="132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これまで行政コストの見える化に努めるとともに、各種手当の見直しを行ってきており、類似団体、県内平均との比較においてもやや低い水準となっている。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5474950" y="13435541"/>
          <a:ext cx="0" cy="1514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5563850" y="131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5405100" y="13435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83609</xdr:rowOff>
    </xdr:to>
    <xdr:cxnSp macro="">
      <xdr:nvCxnSpPr>
        <xdr:cNvPr id="255" name="直線コネクタ 254"/>
        <xdr:cNvCxnSpPr/>
      </xdr:nvCxnSpPr>
      <xdr:spPr>
        <a:xfrm>
          <a:off x="14712950" y="13809980"/>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xdr:cNvSpPr txBox="1"/>
      </xdr:nvSpPr>
      <xdr:spPr>
        <a:xfrm>
          <a:off x="15563850" y="14125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5427960" y="1415372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58" name="直線コネクタ 257"/>
        <xdr:cNvCxnSpPr/>
      </xdr:nvCxnSpPr>
      <xdr:spPr>
        <a:xfrm flipV="1">
          <a:off x="13903960" y="13809980"/>
          <a:ext cx="80899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4665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xdr:cNvSpPr txBox="1"/>
      </xdr:nvSpPr>
      <xdr:spPr>
        <a:xfrm>
          <a:off x="14370050" y="1427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142875</xdr:rowOff>
    </xdr:to>
    <xdr:cxnSp macro="">
      <xdr:nvCxnSpPr>
        <xdr:cNvPr id="261" name="直線コネクタ 260"/>
        <xdr:cNvCxnSpPr/>
      </xdr:nvCxnSpPr>
      <xdr:spPr>
        <a:xfrm flipV="1">
          <a:off x="13106400" y="14047470"/>
          <a:ext cx="79756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3868400" y="14113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xdr:cNvSpPr txBox="1"/>
      </xdr:nvSpPr>
      <xdr:spPr>
        <a:xfrm>
          <a:off x="13557250" y="1419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71966</xdr:rowOff>
    </xdr:to>
    <xdr:cxnSp macro="">
      <xdr:nvCxnSpPr>
        <xdr:cNvPr id="264" name="直線コネクタ 263"/>
        <xdr:cNvCxnSpPr/>
      </xdr:nvCxnSpPr>
      <xdr:spPr>
        <a:xfrm flipV="1">
          <a:off x="12293600" y="14224635"/>
          <a:ext cx="8128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xdr:cNvSpPr/>
      </xdr:nvSpPr>
      <xdr:spPr>
        <a:xfrm>
          <a:off x="13055600" y="1413361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xdr:cNvSpPr/>
      </xdr:nvSpPr>
      <xdr:spPr>
        <a:xfrm>
          <a:off x="12242800" y="141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xdr:cNvSpPr txBox="1"/>
      </xdr:nvSpPr>
      <xdr:spPr>
        <a:xfrm>
          <a:off x="119507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74" name="楕円 273"/>
        <xdr:cNvSpPr/>
      </xdr:nvSpPr>
      <xdr:spPr>
        <a:xfrm>
          <a:off x="15427960" y="1377928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49336</xdr:rowOff>
    </xdr:from>
    <xdr:ext cx="762000" cy="259045"/>
    <xdr:sp macro="" textlink="">
      <xdr:nvSpPr>
        <xdr:cNvPr id="275" name="給与水準   （国との比較）該当値テキスト"/>
        <xdr:cNvSpPr txBox="1"/>
      </xdr:nvSpPr>
      <xdr:spPr>
        <a:xfrm>
          <a:off x="15563850" y="1362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6" name="楕円 275"/>
        <xdr:cNvSpPr/>
      </xdr:nvSpPr>
      <xdr:spPr>
        <a:xfrm>
          <a:off x="14665960" y="13759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7" name="テキスト ボックス 276"/>
        <xdr:cNvSpPr txBox="1"/>
      </xdr:nvSpPr>
      <xdr:spPr>
        <a:xfrm>
          <a:off x="1437005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3868400" y="139966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355725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3055600" y="141738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1" name="テキスト ボックス 280"/>
        <xdr:cNvSpPr txBox="1"/>
      </xdr:nvSpPr>
      <xdr:spPr>
        <a:xfrm>
          <a:off x="12763500" y="1425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3" name="テキスト ボックス 282"/>
        <xdr:cNvSpPr txBox="1"/>
      </xdr:nvSpPr>
      <xdr:spPr>
        <a:xfrm>
          <a:off x="1195070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については、基本的に欠員補充であり横ばいが続いているが、県平均との比較では高い状況にある。今後も更なる定員管理の適正化に努めるとともに、業務のアウトソーシングなどにより改善を図っていく必要があるが、権限移譲・業務の多様化により、職員一人あたりの業務量は増加傾向にあることから定員数削減については依然厳しい見通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5474950" y="9940532"/>
          <a:ext cx="0" cy="1334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5563850" y="1124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5405100" y="11275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5563850" y="969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5405100" y="9940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23767</xdr:rowOff>
    </xdr:from>
    <xdr:to>
      <xdr:col>81</xdr:col>
      <xdr:colOff>44450</xdr:colOff>
      <xdr:row>62</xdr:row>
      <xdr:rowOff>37556</xdr:rowOff>
    </xdr:to>
    <xdr:cxnSp macro="">
      <xdr:nvCxnSpPr>
        <xdr:cNvPr id="320" name="直線コネクタ 319"/>
        <xdr:cNvCxnSpPr/>
      </xdr:nvCxnSpPr>
      <xdr:spPr>
        <a:xfrm flipV="1">
          <a:off x="14712950" y="10417447"/>
          <a:ext cx="762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xdr:cNvSpPr txBox="1"/>
      </xdr:nvSpPr>
      <xdr:spPr>
        <a:xfrm>
          <a:off x="15563850" y="10395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5427960" y="10422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32959</xdr:rowOff>
    </xdr:from>
    <xdr:to>
      <xdr:col>77</xdr:col>
      <xdr:colOff>44450</xdr:colOff>
      <xdr:row>62</xdr:row>
      <xdr:rowOff>37556</xdr:rowOff>
    </xdr:to>
    <xdr:cxnSp macro="">
      <xdr:nvCxnSpPr>
        <xdr:cNvPr id="323" name="直線コネクタ 322"/>
        <xdr:cNvCxnSpPr/>
      </xdr:nvCxnSpPr>
      <xdr:spPr>
        <a:xfrm>
          <a:off x="13903960" y="10426639"/>
          <a:ext cx="80899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4665960" y="103888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xdr:cNvSpPr txBox="1"/>
      </xdr:nvSpPr>
      <xdr:spPr>
        <a:xfrm>
          <a:off x="14370050" y="1047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32959</xdr:rowOff>
    </xdr:to>
    <xdr:cxnSp macro="">
      <xdr:nvCxnSpPr>
        <xdr:cNvPr id="326" name="直線コネクタ 325"/>
        <xdr:cNvCxnSpPr/>
      </xdr:nvCxnSpPr>
      <xdr:spPr>
        <a:xfrm>
          <a:off x="13106400" y="10422043"/>
          <a:ext cx="79756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3868400" y="1034173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xdr:cNvSpPr txBox="1"/>
      </xdr:nvSpPr>
      <xdr:spPr>
        <a:xfrm>
          <a:off x="13557250" y="1011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28363</xdr:rowOff>
    </xdr:to>
    <xdr:cxnSp macro="">
      <xdr:nvCxnSpPr>
        <xdr:cNvPr id="329" name="直線コネクタ 328"/>
        <xdr:cNvCxnSpPr/>
      </xdr:nvCxnSpPr>
      <xdr:spPr>
        <a:xfrm>
          <a:off x="12293600" y="10386786"/>
          <a:ext cx="812800" cy="3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xdr:cNvSpPr/>
      </xdr:nvSpPr>
      <xdr:spPr>
        <a:xfrm>
          <a:off x="13055600" y="10310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xdr:cNvSpPr txBox="1"/>
      </xdr:nvSpPr>
      <xdr:spPr>
        <a:xfrm>
          <a:off x="12763500" y="1008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xdr:cNvSpPr/>
      </xdr:nvSpPr>
      <xdr:spPr>
        <a:xfrm>
          <a:off x="12242800" y="102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xdr:cNvSpPr txBox="1"/>
      </xdr:nvSpPr>
      <xdr:spPr>
        <a:xfrm>
          <a:off x="11950700" y="100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39" name="楕円 338"/>
        <xdr:cNvSpPr/>
      </xdr:nvSpPr>
      <xdr:spPr>
        <a:xfrm>
          <a:off x="15427960" y="10370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0" name="定員管理の状況該当値テキスト"/>
        <xdr:cNvSpPr txBox="1"/>
      </xdr:nvSpPr>
      <xdr:spPr>
        <a:xfrm>
          <a:off x="15563850" y="1021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1" name="楕円 340"/>
        <xdr:cNvSpPr/>
      </xdr:nvSpPr>
      <xdr:spPr>
        <a:xfrm>
          <a:off x="14665960" y="103842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98533</xdr:rowOff>
    </xdr:from>
    <xdr:ext cx="736600" cy="259045"/>
    <xdr:sp macro="" textlink="">
      <xdr:nvSpPr>
        <xdr:cNvPr id="342" name="テキスト ボックス 341"/>
        <xdr:cNvSpPr txBox="1"/>
      </xdr:nvSpPr>
      <xdr:spPr>
        <a:xfrm>
          <a:off x="14370050" y="101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153609</xdr:rowOff>
    </xdr:from>
    <xdr:to>
      <xdr:col>73</xdr:col>
      <xdr:colOff>44450</xdr:colOff>
      <xdr:row>62</xdr:row>
      <xdr:rowOff>83759</xdr:rowOff>
    </xdr:to>
    <xdr:sp macro="" textlink="">
      <xdr:nvSpPr>
        <xdr:cNvPr id="343" name="楕円 342"/>
        <xdr:cNvSpPr/>
      </xdr:nvSpPr>
      <xdr:spPr>
        <a:xfrm>
          <a:off x="13868400" y="1037964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68536</xdr:rowOff>
    </xdr:from>
    <xdr:ext cx="762000" cy="259045"/>
    <xdr:sp macro="" textlink="">
      <xdr:nvSpPr>
        <xdr:cNvPr id="344" name="テキスト ボックス 343"/>
        <xdr:cNvSpPr txBox="1"/>
      </xdr:nvSpPr>
      <xdr:spPr>
        <a:xfrm>
          <a:off x="13557250" y="104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5" name="楕円 344"/>
        <xdr:cNvSpPr/>
      </xdr:nvSpPr>
      <xdr:spPr>
        <a:xfrm>
          <a:off x="13055600" y="1037505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46" name="テキスト ボックス 345"/>
        <xdr:cNvSpPr txBox="1"/>
      </xdr:nvSpPr>
      <xdr:spPr>
        <a:xfrm>
          <a:off x="12763500" y="10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7" name="楕円 346"/>
        <xdr:cNvSpPr/>
      </xdr:nvSpPr>
      <xdr:spPr>
        <a:xfrm>
          <a:off x="12242800" y="10335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48" name="テキスト ボックス 347"/>
        <xdr:cNvSpPr txBox="1"/>
      </xdr:nvSpPr>
      <xdr:spPr>
        <a:xfrm>
          <a:off x="11950700" y="104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の値に近づいた。下水道事業への公債費負担が年々減少していることが主な要因である。近年の起債においては、できるだけ交付税措置の高い合併特例債、過疎債を活用しているものの、予定されている大型起債事業により、実質公債費比率は今後また上昇に転じる見込みである。引き続き注視が必要とい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5474950" y="6083723"/>
          <a:ext cx="0" cy="137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556385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540510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5563850" y="58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5405100" y="6083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143228</xdr:rowOff>
    </xdr:to>
    <xdr:cxnSp macro="">
      <xdr:nvCxnSpPr>
        <xdr:cNvPr id="383" name="直線コネクタ 382"/>
        <xdr:cNvCxnSpPr/>
      </xdr:nvCxnSpPr>
      <xdr:spPr>
        <a:xfrm flipV="1">
          <a:off x="14712950" y="6949440"/>
          <a:ext cx="762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xdr:cNvSpPr txBox="1"/>
      </xdr:nvSpPr>
      <xdr:spPr>
        <a:xfrm>
          <a:off x="15563850" y="6684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5427960" y="68354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143228</xdr:rowOff>
    </xdr:from>
    <xdr:to>
      <xdr:col>77</xdr:col>
      <xdr:colOff>44450</xdr:colOff>
      <xdr:row>43</xdr:row>
      <xdr:rowOff>28222</xdr:rowOff>
    </xdr:to>
    <xdr:cxnSp macro="">
      <xdr:nvCxnSpPr>
        <xdr:cNvPr id="386" name="直線コネクタ 385"/>
        <xdr:cNvCxnSpPr/>
      </xdr:nvCxnSpPr>
      <xdr:spPr>
        <a:xfrm flipV="1">
          <a:off x="13903960" y="7016468"/>
          <a:ext cx="808990" cy="2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4665960" y="68488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xdr:cNvSpPr txBox="1"/>
      </xdr:nvSpPr>
      <xdr:spPr>
        <a:xfrm>
          <a:off x="14370050" y="662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43</xdr:row>
      <xdr:rowOff>122061</xdr:rowOff>
    </xdr:to>
    <xdr:cxnSp macro="">
      <xdr:nvCxnSpPr>
        <xdr:cNvPr id="389" name="直線コネクタ 388"/>
        <xdr:cNvCxnSpPr/>
      </xdr:nvCxnSpPr>
      <xdr:spPr>
        <a:xfrm flipV="1">
          <a:off x="13106400" y="7236742"/>
          <a:ext cx="79756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3868400" y="68488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xdr:cNvSpPr txBox="1"/>
      </xdr:nvSpPr>
      <xdr:spPr>
        <a:xfrm>
          <a:off x="13557250" y="66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122061</xdr:rowOff>
    </xdr:from>
    <xdr:to>
      <xdr:col>68</xdr:col>
      <xdr:colOff>152400</xdr:colOff>
      <xdr:row>44</xdr:row>
      <xdr:rowOff>84667</xdr:rowOff>
    </xdr:to>
    <xdr:cxnSp macro="">
      <xdr:nvCxnSpPr>
        <xdr:cNvPr id="392" name="直線コネクタ 391"/>
        <xdr:cNvCxnSpPr/>
      </xdr:nvCxnSpPr>
      <xdr:spPr>
        <a:xfrm flipV="1">
          <a:off x="12293600" y="7330581"/>
          <a:ext cx="812800" cy="1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xdr:cNvSpPr/>
      </xdr:nvSpPr>
      <xdr:spPr>
        <a:xfrm>
          <a:off x="13055600" y="68986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xdr:cNvSpPr txBox="1"/>
      </xdr:nvSpPr>
      <xdr:spPr>
        <a:xfrm>
          <a:off x="127635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6" name="テキスト ボックス 395"/>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xdr:cNvSpPr/>
      </xdr:nvSpPr>
      <xdr:spPr>
        <a:xfrm>
          <a:off x="15427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xdr:cNvSpPr txBox="1"/>
      </xdr:nvSpPr>
      <xdr:spPr>
        <a:xfrm>
          <a:off x="15563850" y="687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92428</xdr:rowOff>
    </xdr:from>
    <xdr:to>
      <xdr:col>77</xdr:col>
      <xdr:colOff>95250</xdr:colOff>
      <xdr:row>42</xdr:row>
      <xdr:rowOff>22578</xdr:rowOff>
    </xdr:to>
    <xdr:sp macro="" textlink="">
      <xdr:nvSpPr>
        <xdr:cNvPr id="404" name="楕円 403"/>
        <xdr:cNvSpPr/>
      </xdr:nvSpPr>
      <xdr:spPr>
        <a:xfrm>
          <a:off x="14665960" y="6965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7355</xdr:rowOff>
    </xdr:from>
    <xdr:ext cx="736600" cy="259045"/>
    <xdr:sp macro="" textlink="">
      <xdr:nvSpPr>
        <xdr:cNvPr id="405" name="テキスト ボックス 404"/>
        <xdr:cNvSpPr txBox="1"/>
      </xdr:nvSpPr>
      <xdr:spPr>
        <a:xfrm>
          <a:off x="14370050" y="704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06" name="楕円 405"/>
        <xdr:cNvSpPr/>
      </xdr:nvSpPr>
      <xdr:spPr>
        <a:xfrm>
          <a:off x="13868400" y="71897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07" name="テキスト ボックス 406"/>
        <xdr:cNvSpPr txBox="1"/>
      </xdr:nvSpPr>
      <xdr:spPr>
        <a:xfrm>
          <a:off x="13557250" y="72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71261</xdr:rowOff>
    </xdr:from>
    <xdr:to>
      <xdr:col>68</xdr:col>
      <xdr:colOff>203200</xdr:colOff>
      <xdr:row>44</xdr:row>
      <xdr:rowOff>1411</xdr:rowOff>
    </xdr:to>
    <xdr:sp macro="" textlink="">
      <xdr:nvSpPr>
        <xdr:cNvPr id="408" name="楕円 407"/>
        <xdr:cNvSpPr/>
      </xdr:nvSpPr>
      <xdr:spPr>
        <a:xfrm>
          <a:off x="13055600" y="72797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157638</xdr:rowOff>
    </xdr:from>
    <xdr:ext cx="762000" cy="259045"/>
    <xdr:sp macro="" textlink="">
      <xdr:nvSpPr>
        <xdr:cNvPr id="409" name="テキスト ボックス 408"/>
        <xdr:cNvSpPr txBox="1"/>
      </xdr:nvSpPr>
      <xdr:spPr>
        <a:xfrm>
          <a:off x="12763500" y="736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0" name="楕円 409"/>
        <xdr:cNvSpPr/>
      </xdr:nvSpPr>
      <xdr:spPr>
        <a:xfrm>
          <a:off x="12242800" y="7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1" name="テキスト ボックス 410"/>
        <xdr:cNvSpPr txBox="1"/>
      </xdr:nvSpPr>
      <xdr:spPr>
        <a:xfrm>
          <a:off x="11950700" y="74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ポイント改善した。しかしながら、鳥取県平均値よりもまだ高い状況であり、また類似団体と比較しても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下水道事業会計への公債費負担が大きいことが主な要因である。一般会計、下水道事業会計の既発債の起債残高の減少により年々改善していく見込みであるが、今後、一般会計における新たな起債事業による負担増も見込まれることから、将来負担比率を適正に維持していくため、基金等による財源確保に努めるともに、できるだけ交付税措置の高い起債を利用するよう取り組んでいく必要がある。また、更なる行政の効率化など負担軽減の取り組みや歳入確保の取り組みも併せて行っ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5474950" y="2321137"/>
          <a:ext cx="0" cy="1491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5563850" y="378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5405100" y="3812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91440</xdr:rowOff>
    </xdr:from>
    <xdr:to>
      <xdr:col>81</xdr:col>
      <xdr:colOff>44450</xdr:colOff>
      <xdr:row>18</xdr:row>
      <xdr:rowOff>153247</xdr:rowOff>
    </xdr:to>
    <xdr:cxnSp macro="">
      <xdr:nvCxnSpPr>
        <xdr:cNvPr id="445" name="直線コネクタ 444"/>
        <xdr:cNvCxnSpPr/>
      </xdr:nvCxnSpPr>
      <xdr:spPr>
        <a:xfrm flipV="1">
          <a:off x="14712950" y="2941320"/>
          <a:ext cx="762000" cy="2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xdr:cNvSpPr txBox="1"/>
      </xdr:nvSpPr>
      <xdr:spPr>
        <a:xfrm>
          <a:off x="15563850" y="221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xdr:cNvSpPr/>
      </xdr:nvSpPr>
      <xdr:spPr>
        <a:xfrm>
          <a:off x="15427960" y="23657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153247</xdr:rowOff>
    </xdr:from>
    <xdr:to>
      <xdr:col>77</xdr:col>
      <xdr:colOff>44450</xdr:colOff>
      <xdr:row>20</xdr:row>
      <xdr:rowOff>4727</xdr:rowOff>
    </xdr:to>
    <xdr:cxnSp macro="">
      <xdr:nvCxnSpPr>
        <xdr:cNvPr id="448" name="直線コネクタ 447"/>
        <xdr:cNvCxnSpPr/>
      </xdr:nvCxnSpPr>
      <xdr:spPr>
        <a:xfrm flipV="1">
          <a:off x="13903960" y="3170767"/>
          <a:ext cx="808990" cy="18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xdr:cNvSpPr/>
      </xdr:nvSpPr>
      <xdr:spPr>
        <a:xfrm>
          <a:off x="14665960" y="25308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xdr:cNvSpPr txBox="1"/>
      </xdr:nvSpPr>
      <xdr:spPr>
        <a:xfrm>
          <a:off x="14370050" y="230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157409</xdr:rowOff>
    </xdr:from>
    <xdr:to>
      <xdr:col>72</xdr:col>
      <xdr:colOff>203200</xdr:colOff>
      <xdr:row>20</xdr:row>
      <xdr:rowOff>4727</xdr:rowOff>
    </xdr:to>
    <xdr:cxnSp macro="">
      <xdr:nvCxnSpPr>
        <xdr:cNvPr id="451" name="直線コネクタ 450"/>
        <xdr:cNvCxnSpPr/>
      </xdr:nvCxnSpPr>
      <xdr:spPr>
        <a:xfrm>
          <a:off x="13106400" y="3342569"/>
          <a:ext cx="79756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xdr:cNvSpPr/>
      </xdr:nvSpPr>
      <xdr:spPr>
        <a:xfrm>
          <a:off x="13868400" y="26932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xdr:cNvSpPr txBox="1"/>
      </xdr:nvSpPr>
      <xdr:spPr>
        <a:xfrm>
          <a:off x="13557250" y="246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157409</xdr:rowOff>
    </xdr:from>
    <xdr:to>
      <xdr:col>68</xdr:col>
      <xdr:colOff>152400</xdr:colOff>
      <xdr:row>21</xdr:row>
      <xdr:rowOff>27658</xdr:rowOff>
    </xdr:to>
    <xdr:cxnSp macro="">
      <xdr:nvCxnSpPr>
        <xdr:cNvPr id="454" name="直線コネクタ 453"/>
        <xdr:cNvCxnSpPr/>
      </xdr:nvCxnSpPr>
      <xdr:spPr>
        <a:xfrm flipV="1">
          <a:off x="12293600" y="3342569"/>
          <a:ext cx="812800" cy="20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xdr:cNvSpPr/>
      </xdr:nvSpPr>
      <xdr:spPr>
        <a:xfrm>
          <a:off x="13055600" y="28353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xdr:cNvSpPr txBox="1"/>
      </xdr:nvSpPr>
      <xdr:spPr>
        <a:xfrm>
          <a:off x="12763500" y="260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xdr:cNvSpPr/>
      </xdr:nvSpPr>
      <xdr:spPr>
        <a:xfrm>
          <a:off x="12242800" y="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xdr:cNvSpPr txBox="1"/>
      </xdr:nvSpPr>
      <xdr:spPr>
        <a:xfrm>
          <a:off x="11950700" y="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40640</xdr:rowOff>
    </xdr:from>
    <xdr:to>
      <xdr:col>81</xdr:col>
      <xdr:colOff>95250</xdr:colOff>
      <xdr:row>17</xdr:row>
      <xdr:rowOff>142240</xdr:rowOff>
    </xdr:to>
    <xdr:sp macro="" textlink="">
      <xdr:nvSpPr>
        <xdr:cNvPr id="464" name="楕円 463"/>
        <xdr:cNvSpPr/>
      </xdr:nvSpPr>
      <xdr:spPr>
        <a:xfrm>
          <a:off x="15427960" y="28905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12717</xdr:rowOff>
    </xdr:from>
    <xdr:ext cx="762000" cy="259045"/>
    <xdr:sp macro="" textlink="">
      <xdr:nvSpPr>
        <xdr:cNvPr id="465" name="将来負担の状況該当値テキスト"/>
        <xdr:cNvSpPr txBox="1"/>
      </xdr:nvSpPr>
      <xdr:spPr>
        <a:xfrm>
          <a:off x="1556385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102447</xdr:rowOff>
    </xdr:from>
    <xdr:to>
      <xdr:col>77</xdr:col>
      <xdr:colOff>95250</xdr:colOff>
      <xdr:row>19</xdr:row>
      <xdr:rowOff>32596</xdr:rowOff>
    </xdr:to>
    <xdr:sp macro="" textlink="">
      <xdr:nvSpPr>
        <xdr:cNvPr id="466" name="楕円 465"/>
        <xdr:cNvSpPr/>
      </xdr:nvSpPr>
      <xdr:spPr>
        <a:xfrm>
          <a:off x="14665960" y="3119967"/>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17374</xdr:rowOff>
    </xdr:from>
    <xdr:ext cx="736600" cy="259045"/>
    <xdr:sp macro="" textlink="">
      <xdr:nvSpPr>
        <xdr:cNvPr id="467" name="テキスト ボックス 466"/>
        <xdr:cNvSpPr txBox="1"/>
      </xdr:nvSpPr>
      <xdr:spPr>
        <a:xfrm>
          <a:off x="14370050" y="320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125377</xdr:rowOff>
    </xdr:from>
    <xdr:to>
      <xdr:col>73</xdr:col>
      <xdr:colOff>44450</xdr:colOff>
      <xdr:row>20</xdr:row>
      <xdr:rowOff>55527</xdr:rowOff>
    </xdr:to>
    <xdr:sp macro="" textlink="">
      <xdr:nvSpPr>
        <xdr:cNvPr id="468" name="楕円 467"/>
        <xdr:cNvSpPr/>
      </xdr:nvSpPr>
      <xdr:spPr>
        <a:xfrm>
          <a:off x="13868400" y="33105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40304</xdr:rowOff>
    </xdr:from>
    <xdr:ext cx="762000" cy="259045"/>
    <xdr:sp macro="" textlink="">
      <xdr:nvSpPr>
        <xdr:cNvPr id="469" name="テキスト ボックス 468"/>
        <xdr:cNvSpPr txBox="1"/>
      </xdr:nvSpPr>
      <xdr:spPr>
        <a:xfrm>
          <a:off x="13557250" y="339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106609</xdr:rowOff>
    </xdr:from>
    <xdr:to>
      <xdr:col>68</xdr:col>
      <xdr:colOff>203200</xdr:colOff>
      <xdr:row>20</xdr:row>
      <xdr:rowOff>36759</xdr:rowOff>
    </xdr:to>
    <xdr:sp macro="" textlink="">
      <xdr:nvSpPr>
        <xdr:cNvPr id="470" name="楕円 469"/>
        <xdr:cNvSpPr/>
      </xdr:nvSpPr>
      <xdr:spPr>
        <a:xfrm>
          <a:off x="13055600" y="32917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21536</xdr:rowOff>
    </xdr:from>
    <xdr:ext cx="762000" cy="259045"/>
    <xdr:sp macro="" textlink="">
      <xdr:nvSpPr>
        <xdr:cNvPr id="471" name="テキスト ボックス 470"/>
        <xdr:cNvSpPr txBox="1"/>
      </xdr:nvSpPr>
      <xdr:spPr>
        <a:xfrm>
          <a:off x="12763500" y="33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148308</xdr:rowOff>
    </xdr:from>
    <xdr:to>
      <xdr:col>64</xdr:col>
      <xdr:colOff>152400</xdr:colOff>
      <xdr:row>21</xdr:row>
      <xdr:rowOff>78458</xdr:rowOff>
    </xdr:to>
    <xdr:sp macro="" textlink="">
      <xdr:nvSpPr>
        <xdr:cNvPr id="472" name="楕円 471"/>
        <xdr:cNvSpPr/>
      </xdr:nvSpPr>
      <xdr:spPr>
        <a:xfrm>
          <a:off x="12242800" y="3501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63235</xdr:rowOff>
    </xdr:from>
    <xdr:ext cx="762000" cy="259045"/>
    <xdr:sp macro="" textlink="">
      <xdr:nvSpPr>
        <xdr:cNvPr id="473" name="テキスト ボックス 472"/>
        <xdr:cNvSpPr txBox="1"/>
      </xdr:nvSpPr>
      <xdr:spPr>
        <a:xfrm>
          <a:off x="11950700" y="358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14,508
14,403
56.94
11,552,111
11,124,173
287,401
5,547,134
7,327,413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やや増加し、類似団体の中でも高い位置にある。要因としては、人件費が若干増額となったことに加え、経常一般財源が減少したことが挙げられる。今後も会計年度任用職員の昇給など増の要因が見込まれることから、他の費目も含め経費縮減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前年度並みの割合で推移している。ふるさと納税寄付金収入が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億円規模となり、物件費に充当できる財源が増えていることから、現在の予算規模の物件費が維持できているといえる。引き続き、需用費や委託費などの物件費の抑制も進めていくことも重要である。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9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0586"/>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18</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2986"/>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扶助費の割合は近年減少傾向にあるものの、類似団体と比べ若干高い数値となっている。扶助費については、義務的支出が多く、今後も高齢化等に伴う増大も懸念されることから、財源確保が重要である。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60</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57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7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0</xdr:rowOff>
    </xdr:from>
    <xdr:to>
      <xdr:col>6</xdr:col>
      <xdr:colOff>171450</xdr:colOff>
      <xdr:row>61</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その他については、類似団体比較、県内平均との比較では低い数値となっている。ただし、繰出金については前年度よりも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ポイント高くなった。繰出金充当特定財源が結果的にやや減少し、経常経費充当一般財源が増となったことが主な要因である。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58</xdr:row>
      <xdr:rowOff>72136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868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44213</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72136</xdr:rowOff>
    </xdr:from>
    <xdr:to>
      <xdr:col>82</xdr:col>
      <xdr:colOff>196850</xdr:colOff>
      <xdr:row>58</xdr:row>
      <xdr:rowOff>72136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016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140716</xdr:rowOff>
    </xdr:from>
    <xdr:to>
      <xdr:col>82</xdr:col>
      <xdr:colOff>107950</xdr:colOff>
      <xdr:row>53</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0561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103141</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61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131064</xdr:rowOff>
    </xdr:from>
    <xdr:to>
      <xdr:col>82</xdr:col>
      <xdr:colOff>158750</xdr:colOff>
      <xdr:row>55</xdr:row>
      <xdr:rowOff>61214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140716</xdr:rowOff>
    </xdr:from>
    <xdr:to>
      <xdr:col>78</xdr:col>
      <xdr:colOff>69850</xdr:colOff>
      <xdr:row>53</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0561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112776</xdr:rowOff>
    </xdr:from>
    <xdr:to>
      <xdr:col>78</xdr:col>
      <xdr:colOff>120650</xdr:colOff>
      <xdr:row>55</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27703</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5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131572</xdr:rowOff>
    </xdr:from>
    <xdr:to>
      <xdr:col>73</xdr:col>
      <xdr:colOff>180975</xdr:colOff>
      <xdr:row>53</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046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5334</xdr:rowOff>
    </xdr:from>
    <xdr:to>
      <xdr:col>74</xdr:col>
      <xdr:colOff>31750</xdr:colOff>
      <xdr:row>55</xdr:row>
      <xdr:rowOff>106934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43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91711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131572</xdr:rowOff>
    </xdr:from>
    <xdr:to>
      <xdr:col>69</xdr:col>
      <xdr:colOff>92075</xdr:colOff>
      <xdr:row>61</xdr:row>
      <xdr:rowOff>33274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046972"/>
          <a:ext cx="889000" cy="14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32766</xdr:rowOff>
    </xdr:from>
    <xdr:to>
      <xdr:col>69</xdr:col>
      <xdr:colOff>142875</xdr:colOff>
      <xdr:row>55</xdr:row>
      <xdr:rowOff>134366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4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119143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153924</xdr:rowOff>
    </xdr:from>
    <xdr:to>
      <xdr:col>82</xdr:col>
      <xdr:colOff>158750</xdr:colOff>
      <xdr:row>53</xdr:row>
      <xdr:rowOff>84074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62501</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89916</xdr:rowOff>
    </xdr:from>
    <xdr:to>
      <xdr:col>78</xdr:col>
      <xdr:colOff>120650</xdr:colOff>
      <xdr:row>53</xdr:row>
      <xdr:rowOff>20066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0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30243</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77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163068</xdr:rowOff>
    </xdr:from>
    <xdr:to>
      <xdr:col>74</xdr:col>
      <xdr:colOff>31750</xdr:colOff>
      <xdr:row>53</xdr:row>
      <xdr:rowOff>93218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103395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80772</xdr:rowOff>
    </xdr:from>
    <xdr:to>
      <xdr:col>69</xdr:col>
      <xdr:colOff>142875</xdr:colOff>
      <xdr:row>53</xdr:row>
      <xdr:rowOff>10922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89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21099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7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153924</xdr:rowOff>
    </xdr:from>
    <xdr:to>
      <xdr:col>65</xdr:col>
      <xdr:colOff>53975</xdr:colOff>
      <xdr:row>61</xdr:row>
      <xdr:rowOff>84074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68851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年度は、農業振興関係補助金の実績額が特に大きく、また、新型コロナ臨時交付金を活用した補助金事業の増により、前年度よりも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大幅な増額となった。県内平均と比較しても高い位置にあり、産業に対する取り組みが大きく影響している。補助費等の経常収支比率に占める割合は人件費に次いで高く、経常収支比率に大きく影響する費目であることから、引き続き注視してお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98425</xdr:rowOff>
    </xdr:from>
    <xdr:to>
      <xdr:col>82</xdr:col>
      <xdr:colOff>107950</xdr:colOff>
      <xdr:row>37</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70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98425</xdr:rowOff>
    </xdr:from>
    <xdr:to>
      <xdr:col>78</xdr:col>
      <xdr:colOff>69850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062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29845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82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104140</xdr:rowOff>
    </xdr:from>
    <xdr:to>
      <xdr:col>69</xdr:col>
      <xdr:colOff>92075</xdr:colOff>
      <xdr:row>38</xdr:row>
      <xdr:rowOff>29845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761990"/>
          <a:ext cx="889000" cy="7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105427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47625</xdr:rowOff>
    </xdr:from>
    <xdr:to>
      <xdr:col>78</xdr:col>
      <xdr:colOff>120650</xdr:colOff>
      <xdr:row>36</xdr:row>
      <xdr:rowOff>149225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134002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0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150495</xdr:rowOff>
    </xdr:from>
    <xdr:to>
      <xdr:col>69</xdr:col>
      <xdr:colOff>142875</xdr:colOff>
      <xdr:row>38</xdr:row>
      <xdr:rowOff>80645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65422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53340</xdr:rowOff>
    </xdr:from>
    <xdr:to>
      <xdr:col>65</xdr:col>
      <xdr:colOff>53975</xdr:colOff>
      <xdr:row>33</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165117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減少してきており、その占める割合も少しずつ低くなってきているものの、近年、合併特例債、過疎債を活用した普通建設事業が増加傾向にあることから、今後しばらくは公債費の大幅な減少は見込めず、数年後には増加に転じることも予想される。今後も注視が必要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52705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8657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92710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11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155575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143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xdr:rowOff>
    </xdr:from>
    <xdr:to>
      <xdr:col>20</xdr:col>
      <xdr:colOff>38100</xdr:colOff>
      <xdr:row>75</xdr:row>
      <xdr:rowOff>103505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113682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104775</xdr:rowOff>
    </xdr:from>
    <xdr:to>
      <xdr:col>11</xdr:col>
      <xdr:colOff>60325</xdr:colOff>
      <xdr:row>76</xdr:row>
      <xdr:rowOff>34925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45102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ポイント高くなった。補助費等について農業関連補助金の増などにより対前年度比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ポイント高くなったこと、積立金については財政調整基金積立金の増とふるさと納税寄付金の増に伴うふるさと北栄基金積立金の増により、対前年度比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％高くなったことが主な要因として挙げられる。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600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6007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5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30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116857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121949</xdr:rowOff>
    </xdr:from>
    <xdr:to>
      <xdr:col>29</xdr:col>
      <xdr:colOff>127000</xdr:colOff>
      <xdr:row>17</xdr:row>
      <xdr:rowOff>162161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4224"/>
          <a:ext cx="647700" cy="4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162161</xdr:rowOff>
    </xdr:from>
    <xdr:to>
      <xdr:col>26</xdr:col>
      <xdr:colOff>50800</xdr:colOff>
      <xdr:row>18</xdr:row>
      <xdr:rowOff>86200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4436"/>
          <a:ext cx="698500" cy="9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86200</xdr:rowOff>
    </xdr:from>
    <xdr:to>
      <xdr:col>22</xdr:col>
      <xdr:colOff>114300</xdr:colOff>
      <xdr:row>19</xdr:row>
      <xdr:rowOff>76044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9925"/>
          <a:ext cx="698500" cy="161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76044</xdr:rowOff>
    </xdr:from>
    <xdr:to>
      <xdr:col>18</xdr:col>
      <xdr:colOff>177800</xdr:colOff>
      <xdr:row>19</xdr:row>
      <xdr:rowOff>134740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1219"/>
          <a:ext cx="698500" cy="5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71149</xdr:rowOff>
    </xdr:from>
    <xdr:to>
      <xdr:col>29</xdr:col>
      <xdr:colOff>177800</xdr:colOff>
      <xdr:row>18</xdr:row>
      <xdr:rowOff>1299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43226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111361</xdr:rowOff>
    </xdr:from>
    <xdr:to>
      <xdr:col>26</xdr:col>
      <xdr:colOff>101600</xdr:colOff>
      <xdr:row>18</xdr:row>
      <xdr:rowOff>41511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26288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35400</xdr:rowOff>
    </xdr:from>
    <xdr:to>
      <xdr:col>22</xdr:col>
      <xdr:colOff>165100</xdr:colOff>
      <xdr:row>18</xdr:row>
      <xdr:rowOff>137000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121777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25244</xdr:rowOff>
    </xdr:from>
    <xdr:to>
      <xdr:col>19</xdr:col>
      <xdr:colOff>38100</xdr:colOff>
      <xdr:row>19</xdr:row>
      <xdr:rowOff>126844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111621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83940</xdr:rowOff>
    </xdr:from>
    <xdr:to>
      <xdr:col>15</xdr:col>
      <xdr:colOff>101600</xdr:colOff>
      <xdr:row>20</xdr:row>
      <xdr:rowOff>14090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170317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338665</xdr:rowOff>
    </xdr:from>
    <xdr:to>
      <xdr:col>29</xdr:col>
      <xdr:colOff>127000</xdr:colOff>
      <xdr:row>36</xdr:row>
      <xdr:rowOff>96806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9015"/>
          <a:ext cx="6477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333140</xdr:rowOff>
    </xdr:from>
    <xdr:to>
      <xdr:col>26</xdr:col>
      <xdr:colOff>50800</xdr:colOff>
      <xdr:row>36</xdr:row>
      <xdr:rowOff>96806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43490"/>
          <a:ext cx="698500" cy="10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300736</xdr:rowOff>
    </xdr:from>
    <xdr:to>
      <xdr:col>22</xdr:col>
      <xdr:colOff>114300</xdr:colOff>
      <xdr:row>35</xdr:row>
      <xdr:rowOff>333140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11086"/>
          <a:ext cx="698500" cy="3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227337</xdr:rowOff>
    </xdr:from>
    <xdr:to>
      <xdr:col>18</xdr:col>
      <xdr:colOff>177800</xdr:colOff>
      <xdr:row>35</xdr:row>
      <xdr:rowOff>300736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37687"/>
          <a:ext cx="698500" cy="7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287865</xdr:rowOff>
    </xdr:from>
    <xdr:to>
      <xdr:col>29</xdr:col>
      <xdr:colOff>177800</xdr:colOff>
      <xdr:row>36</xdr:row>
      <xdr:rowOff>46565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259942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46006</xdr:rowOff>
    </xdr:from>
    <xdr:to>
      <xdr:col>26</xdr:col>
      <xdr:colOff>101600</xdr:colOff>
      <xdr:row>36</xdr:row>
      <xdr:rowOff>147606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9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132383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282340</xdr:rowOff>
    </xdr:from>
    <xdr:to>
      <xdr:col>22</xdr:col>
      <xdr:colOff>165100</xdr:colOff>
      <xdr:row>36</xdr:row>
      <xdr:rowOff>41040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249936</xdr:rowOff>
    </xdr:from>
    <xdr:to>
      <xdr:col>19</xdr:col>
      <xdr:colOff>38100</xdr:colOff>
      <xdr:row>36</xdr:row>
      <xdr:rowOff>8636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336313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176537</xdr:rowOff>
    </xdr:from>
    <xdr:to>
      <xdr:col>15</xdr:col>
      <xdr:colOff>101600</xdr:colOff>
      <xdr:row>35</xdr:row>
      <xdr:rowOff>278137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288314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14,508
14,403
56.94
11,552,111
11,124,173
287,401
5,547,134
7,327,413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8801</xdr:rowOff>
    </xdr:from>
    <xdr:to>
      <xdr:col>24</xdr:col>
      <xdr:colOff>63500</xdr:colOff>
      <xdr:row>34</xdr:row>
      <xdr:rowOff>51740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8101"/>
          <a:ext cx="8382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51740</xdr:rowOff>
    </xdr:from>
    <xdr:to>
      <xdr:col>19</xdr:col>
      <xdr:colOff>177800</xdr:colOff>
      <xdr:row>34</xdr:row>
      <xdr:rowOff>149530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104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149530</xdr:rowOff>
    </xdr:from>
    <xdr:to>
      <xdr:col>15</xdr:col>
      <xdr:colOff>50800</xdr:colOff>
      <xdr:row>36</xdr:row>
      <xdr:rowOff>157137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8830"/>
          <a:ext cx="889000" cy="3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157137</xdr:rowOff>
    </xdr:from>
    <xdr:to>
      <xdr:col>10</xdr:col>
      <xdr:colOff>114300</xdr:colOff>
      <xdr:row>37</xdr:row>
      <xdr:rowOff>19964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9337"/>
          <a:ext cx="889000" cy="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129451</xdr:rowOff>
    </xdr:from>
    <xdr:to>
      <xdr:col>24</xdr:col>
      <xdr:colOff>114300</xdr:colOff>
      <xdr:row>34</xdr:row>
      <xdr:rowOff>59601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152328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940</xdr:rowOff>
    </xdr:from>
    <xdr:to>
      <xdr:col>20</xdr:col>
      <xdr:colOff>38100</xdr:colOff>
      <xdr:row>34</xdr:row>
      <xdr:rowOff>102540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119067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98730</xdr:rowOff>
    </xdr:from>
    <xdr:to>
      <xdr:col>15</xdr:col>
      <xdr:colOff>101600</xdr:colOff>
      <xdr:row>35</xdr:row>
      <xdr:rowOff>28880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45407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106337</xdr:rowOff>
    </xdr:from>
    <xdr:to>
      <xdr:col>10</xdr:col>
      <xdr:colOff>165100</xdr:colOff>
      <xdr:row>37</xdr:row>
      <xdr:rowOff>36487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27614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140614</xdr:rowOff>
    </xdr:from>
    <xdr:to>
      <xdr:col>6</xdr:col>
      <xdr:colOff>38100</xdr:colOff>
      <xdr:row>37</xdr:row>
      <xdr:rowOff>70764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61891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118666</xdr:rowOff>
    </xdr:from>
    <xdr:to>
      <xdr:col>24</xdr:col>
      <xdr:colOff>63500</xdr:colOff>
      <xdr:row>57</xdr:row>
      <xdr:rowOff>127182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1316"/>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127182</xdr:rowOff>
    </xdr:from>
    <xdr:to>
      <xdr:col>19</xdr:col>
      <xdr:colOff>177800</xdr:colOff>
      <xdr:row>57</xdr:row>
      <xdr:rowOff>143975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99832"/>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142048</xdr:rowOff>
    </xdr:from>
    <xdr:to>
      <xdr:col>15</xdr:col>
      <xdr:colOff>50800</xdr:colOff>
      <xdr:row>57</xdr:row>
      <xdr:rowOff>143975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1469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142048</xdr:rowOff>
    </xdr:from>
    <xdr:to>
      <xdr:col>10</xdr:col>
      <xdr:colOff>114300</xdr:colOff>
      <xdr:row>58</xdr:row>
      <xdr:rowOff>1047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14698"/>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67866</xdr:rowOff>
    </xdr:from>
    <xdr:to>
      <xdr:col>24</xdr:col>
      <xdr:colOff>114300</xdr:colOff>
      <xdr:row>57</xdr:row>
      <xdr:rowOff>169466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154243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76382</xdr:rowOff>
    </xdr:from>
    <xdr:to>
      <xdr:col>20</xdr:col>
      <xdr:colOff>38100</xdr:colOff>
      <xdr:row>58</xdr:row>
      <xdr:rowOff>6532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169109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93175</xdr:rowOff>
    </xdr:from>
    <xdr:to>
      <xdr:col>15</xdr:col>
      <xdr:colOff>101600</xdr:colOff>
      <xdr:row>58</xdr:row>
      <xdr:rowOff>23325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91248</xdr:rowOff>
    </xdr:from>
    <xdr:to>
      <xdr:col>10</xdr:col>
      <xdr:colOff>165100</xdr:colOff>
      <xdr:row>58</xdr:row>
      <xdr:rowOff>21398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121697</xdr:rowOff>
    </xdr:from>
    <xdr:to>
      <xdr:col>6</xdr:col>
      <xdr:colOff>38100</xdr:colOff>
      <xdr:row>58</xdr:row>
      <xdr:rowOff>51847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42974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28944</xdr:rowOff>
    </xdr:from>
    <xdr:to>
      <xdr:col>24</xdr:col>
      <xdr:colOff>63500</xdr:colOff>
      <xdr:row>78</xdr:row>
      <xdr:rowOff>94475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02044"/>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28944</xdr:rowOff>
    </xdr:from>
    <xdr:to>
      <xdr:col>19</xdr:col>
      <xdr:colOff>177800</xdr:colOff>
      <xdr:row>78</xdr:row>
      <xdr:rowOff>78550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0204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78550</xdr:rowOff>
    </xdr:from>
    <xdr:to>
      <xdr:col>15</xdr:col>
      <xdr:colOff>50800</xdr:colOff>
      <xdr:row>78</xdr:row>
      <xdr:rowOff>138443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1650"/>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138443</xdr:rowOff>
    </xdr:from>
    <xdr:to>
      <xdr:col>10</xdr:col>
      <xdr:colOff>114300</xdr:colOff>
      <xdr:row>78</xdr:row>
      <xdr:rowOff>138709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1154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43675</xdr:rowOff>
    </xdr:from>
    <xdr:to>
      <xdr:col>24</xdr:col>
      <xdr:colOff>114300</xdr:colOff>
      <xdr:row>78</xdr:row>
      <xdr:rowOff>145275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130052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149594</xdr:rowOff>
    </xdr:from>
    <xdr:to>
      <xdr:col>20</xdr:col>
      <xdr:colOff>38100</xdr:colOff>
      <xdr:row>78</xdr:row>
      <xdr:rowOff>79744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70871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27750</xdr:rowOff>
    </xdr:from>
    <xdr:to>
      <xdr:col>15</xdr:col>
      <xdr:colOff>101600</xdr:colOff>
      <xdr:row>78</xdr:row>
      <xdr:rowOff>129350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87643</xdr:rowOff>
    </xdr:from>
    <xdr:to>
      <xdr:col>10</xdr:col>
      <xdr:colOff>165100</xdr:colOff>
      <xdr:row>79</xdr:row>
      <xdr:rowOff>17793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8920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87909</xdr:rowOff>
    </xdr:from>
    <xdr:to>
      <xdr:col>6</xdr:col>
      <xdr:colOff>38100</xdr:colOff>
      <xdr:row>79</xdr:row>
      <xdr:rowOff>18059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9186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113970</xdr:rowOff>
    </xdr:from>
    <xdr:to>
      <xdr:col>24</xdr:col>
      <xdr:colOff>63500</xdr:colOff>
      <xdr:row>94</xdr:row>
      <xdr:rowOff>159386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058820"/>
          <a:ext cx="838200" cy="2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113970</xdr:rowOff>
    </xdr:from>
    <xdr:to>
      <xdr:col>19</xdr:col>
      <xdr:colOff>177800</xdr:colOff>
      <xdr:row>95</xdr:row>
      <xdr:rowOff>7379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58820"/>
          <a:ext cx="889000" cy="2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121272</xdr:rowOff>
    </xdr:from>
    <xdr:to>
      <xdr:col>15</xdr:col>
      <xdr:colOff>50800</xdr:colOff>
      <xdr:row>95</xdr:row>
      <xdr:rowOff>7379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237572"/>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111227</xdr:rowOff>
    </xdr:from>
    <xdr:to>
      <xdr:col>10</xdr:col>
      <xdr:colOff>114300</xdr:colOff>
      <xdr:row>94</xdr:row>
      <xdr:rowOff>121272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227527"/>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108586</xdr:rowOff>
    </xdr:from>
    <xdr:to>
      <xdr:col>24</xdr:col>
      <xdr:colOff>114300</xdr:colOff>
      <xdr:row>95</xdr:row>
      <xdr:rowOff>38736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87013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63170</xdr:rowOff>
    </xdr:from>
    <xdr:to>
      <xdr:col>20</xdr:col>
      <xdr:colOff>38100</xdr:colOff>
      <xdr:row>93</xdr:row>
      <xdr:rowOff>164770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9847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128029</xdr:rowOff>
    </xdr:from>
    <xdr:to>
      <xdr:col>15</xdr:col>
      <xdr:colOff>101600</xdr:colOff>
      <xdr:row>95</xdr:row>
      <xdr:rowOff>58179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74706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70472</xdr:rowOff>
    </xdr:from>
    <xdr:to>
      <xdr:col>10</xdr:col>
      <xdr:colOff>165100</xdr:colOff>
      <xdr:row>95</xdr:row>
      <xdr:rowOff>622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60427</xdr:rowOff>
    </xdr:from>
    <xdr:to>
      <xdr:col>6</xdr:col>
      <xdr:colOff>38100</xdr:colOff>
      <xdr:row>94</xdr:row>
      <xdr:rowOff>162027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7104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123360</xdr:rowOff>
    </xdr:from>
    <xdr:to>
      <xdr:col>55</xdr:col>
      <xdr:colOff>0</xdr:colOff>
      <xdr:row>34</xdr:row>
      <xdr:rowOff>151957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81210"/>
          <a:ext cx="838200" cy="20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4694</xdr:rowOff>
    </xdr:from>
    <xdr:to>
      <xdr:col>50</xdr:col>
      <xdr:colOff>114300</xdr:colOff>
      <xdr:row>34</xdr:row>
      <xdr:rowOff>151957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91094"/>
          <a:ext cx="889000" cy="4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4694</xdr:rowOff>
    </xdr:from>
    <xdr:to>
      <xdr:col>45</xdr:col>
      <xdr:colOff>177800</xdr:colOff>
      <xdr:row>35</xdr:row>
      <xdr:rowOff>55251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91094"/>
          <a:ext cx="889000" cy="5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55251</xdr:rowOff>
    </xdr:from>
    <xdr:to>
      <xdr:col>41</xdr:col>
      <xdr:colOff>50800</xdr:colOff>
      <xdr:row>36</xdr:row>
      <xdr:rowOff>118312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56001"/>
          <a:ext cx="889000" cy="2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114684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72560</xdr:rowOff>
    </xdr:from>
    <xdr:to>
      <xdr:col>55</xdr:col>
      <xdr:colOff>50800</xdr:colOff>
      <xdr:row>34</xdr:row>
      <xdr:rowOff>2710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95437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101157</xdr:rowOff>
    </xdr:from>
    <xdr:to>
      <xdr:col>50</xdr:col>
      <xdr:colOff>165100</xdr:colOff>
      <xdr:row>35</xdr:row>
      <xdr:rowOff>31307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22434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2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125344</xdr:rowOff>
    </xdr:from>
    <xdr:to>
      <xdr:col>46</xdr:col>
      <xdr:colOff>38100</xdr:colOff>
      <xdr:row>32</xdr:row>
      <xdr:rowOff>55494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72021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4451</xdr:rowOff>
    </xdr:from>
    <xdr:to>
      <xdr:col>41</xdr:col>
      <xdr:colOff>101600</xdr:colOff>
      <xdr:row>35</xdr:row>
      <xdr:rowOff>106051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122578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67512</xdr:rowOff>
    </xdr:from>
    <xdr:to>
      <xdr:col>36</xdr:col>
      <xdr:colOff>165100</xdr:colOff>
      <xdr:row>36</xdr:row>
      <xdr:rowOff>169112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160239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3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19548</xdr:rowOff>
    </xdr:from>
    <xdr:to>
      <xdr:col>55</xdr:col>
      <xdr:colOff>0</xdr:colOff>
      <xdr:row>58</xdr:row>
      <xdr:rowOff>81273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63648"/>
          <a:ext cx="838200" cy="6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19548</xdr:rowOff>
    </xdr:from>
    <xdr:to>
      <xdr:col>50</xdr:col>
      <xdr:colOff>114300</xdr:colOff>
      <xdr:row>58</xdr:row>
      <xdr:rowOff>52270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63648"/>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52270</xdr:rowOff>
    </xdr:from>
    <xdr:to>
      <xdr:col>45</xdr:col>
      <xdr:colOff>177800</xdr:colOff>
      <xdr:row>58</xdr:row>
      <xdr:rowOff>85675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96370"/>
          <a:ext cx="8890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60882</xdr:rowOff>
    </xdr:from>
    <xdr:to>
      <xdr:col>41</xdr:col>
      <xdr:colOff>50800</xdr:colOff>
      <xdr:row>58</xdr:row>
      <xdr:rowOff>85675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04982"/>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30473</xdr:rowOff>
    </xdr:from>
    <xdr:to>
      <xdr:col>55</xdr:col>
      <xdr:colOff>50800</xdr:colOff>
      <xdr:row>58</xdr:row>
      <xdr:rowOff>132073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116850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140198</xdr:rowOff>
    </xdr:from>
    <xdr:to>
      <xdr:col>50</xdr:col>
      <xdr:colOff>165100</xdr:colOff>
      <xdr:row>58</xdr:row>
      <xdr:rowOff>70348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1470</xdr:rowOff>
    </xdr:from>
    <xdr:to>
      <xdr:col>46</xdr:col>
      <xdr:colOff>38100</xdr:colOff>
      <xdr:row>58</xdr:row>
      <xdr:rowOff>103070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94197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34875</xdr:rowOff>
    </xdr:from>
    <xdr:to>
      <xdr:col>41</xdr:col>
      <xdr:colOff>101600</xdr:colOff>
      <xdr:row>58</xdr:row>
      <xdr:rowOff>136475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10082</xdr:rowOff>
    </xdr:from>
    <xdr:to>
      <xdr:col>36</xdr:col>
      <xdr:colOff>165100</xdr:colOff>
      <xdr:row>58</xdr:row>
      <xdr:rowOff>111682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102809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103649</xdr:rowOff>
    </xdr:from>
    <xdr:to>
      <xdr:col>55</xdr:col>
      <xdr:colOff>0</xdr:colOff>
      <xdr:row>78</xdr:row>
      <xdr:rowOff>20371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05299"/>
          <a:ext cx="8382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103649</xdr:rowOff>
    </xdr:from>
    <xdr:to>
      <xdr:col>50</xdr:col>
      <xdr:colOff>114300</xdr:colOff>
      <xdr:row>78</xdr:row>
      <xdr:rowOff>3192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05299"/>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3192</xdr:rowOff>
    </xdr:from>
    <xdr:to>
      <xdr:col>45</xdr:col>
      <xdr:colOff>177800</xdr:colOff>
      <xdr:row>78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76292"/>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101803</xdr:rowOff>
    </xdr:from>
    <xdr:to>
      <xdr:col>41</xdr:col>
      <xdr:colOff>50800</xdr:colOff>
      <xdr:row>78</xdr:row>
      <xdr:rowOff>25400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3453"/>
          <a:ext cx="889000" cy="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141021</xdr:rowOff>
    </xdr:from>
    <xdr:to>
      <xdr:col>55</xdr:col>
      <xdr:colOff>50800</xdr:colOff>
      <xdr:row>78</xdr:row>
      <xdr:rowOff>71171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55948</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52849</xdr:rowOff>
    </xdr:from>
    <xdr:to>
      <xdr:col>50</xdr:col>
      <xdr:colOff>165100</xdr:colOff>
      <xdr:row>77</xdr:row>
      <xdr:rowOff>154449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145576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123842</xdr:rowOff>
    </xdr:from>
    <xdr:to>
      <xdr:col>46</xdr:col>
      <xdr:colOff>38100</xdr:colOff>
      <xdr:row>78</xdr:row>
      <xdr:rowOff>53992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45119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1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51003</xdr:rowOff>
    </xdr:from>
    <xdr:to>
      <xdr:col>36</xdr:col>
      <xdr:colOff>165100</xdr:colOff>
      <xdr:row>77</xdr:row>
      <xdr:rowOff>152603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143730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108556</xdr:rowOff>
    </xdr:from>
    <xdr:to>
      <xdr:col>55</xdr:col>
      <xdr:colOff>0</xdr:colOff>
      <xdr:row>95</xdr:row>
      <xdr:rowOff>145945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96306"/>
          <a:ext cx="838200" cy="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79925</xdr:rowOff>
    </xdr:from>
    <xdr:to>
      <xdr:col>50</xdr:col>
      <xdr:colOff>114300</xdr:colOff>
      <xdr:row>95</xdr:row>
      <xdr:rowOff>108556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67675"/>
          <a:ext cx="889000" cy="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79925</xdr:rowOff>
    </xdr:from>
    <xdr:to>
      <xdr:col>45</xdr:col>
      <xdr:colOff>177800</xdr:colOff>
      <xdr:row>95</xdr:row>
      <xdr:rowOff>137331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67675"/>
          <a:ext cx="889000" cy="5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137331</xdr:rowOff>
    </xdr:from>
    <xdr:to>
      <xdr:col>41</xdr:col>
      <xdr:colOff>50800</xdr:colOff>
      <xdr:row>96</xdr:row>
      <xdr:rowOff>48223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25081"/>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95145</xdr:rowOff>
    </xdr:from>
    <xdr:to>
      <xdr:col>55</xdr:col>
      <xdr:colOff>50800</xdr:colOff>
      <xdr:row>96</xdr:row>
      <xdr:rowOff>25295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73572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57756</xdr:rowOff>
    </xdr:from>
    <xdr:to>
      <xdr:col>50</xdr:col>
      <xdr:colOff>165100</xdr:colOff>
      <xdr:row>95</xdr:row>
      <xdr:rowOff>159356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150483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3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29125</xdr:rowOff>
    </xdr:from>
    <xdr:to>
      <xdr:col>46</xdr:col>
      <xdr:colOff>38100</xdr:colOff>
      <xdr:row>95</xdr:row>
      <xdr:rowOff>130725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121852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86531</xdr:rowOff>
    </xdr:from>
    <xdr:to>
      <xdr:col>41</xdr:col>
      <xdr:colOff>101600</xdr:colOff>
      <xdr:row>96</xdr:row>
      <xdr:rowOff>16681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168873</xdr:rowOff>
    </xdr:from>
    <xdr:to>
      <xdr:col>36</xdr:col>
      <xdr:colOff>165100</xdr:colOff>
      <xdr:row>96</xdr:row>
      <xdr:rowOff>99023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90150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29497</xdr:rowOff>
    </xdr:from>
    <xdr:to>
      <xdr:col>85</xdr:col>
      <xdr:colOff>127000</xdr:colOff>
      <xdr:row>38</xdr:row>
      <xdr:rowOff>75180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44597"/>
          <a:ext cx="8382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75180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90280"/>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88896</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03996"/>
          <a:ext cx="889000" cy="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88896</xdr:rowOff>
    </xdr:from>
    <xdr:to>
      <xdr:col>71</xdr:col>
      <xdr:colOff>177800</xdr:colOff>
      <xdr:row>38</xdr:row>
      <xdr:rowOff>112652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03996"/>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150147</xdr:rowOff>
    </xdr:from>
    <xdr:to>
      <xdr:col>85</xdr:col>
      <xdr:colOff>177800</xdr:colOff>
      <xdr:row>38</xdr:row>
      <xdr:rowOff>80297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109524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24380</xdr:rowOff>
    </xdr:from>
    <xdr:to>
      <xdr:col>81</xdr:col>
      <xdr:colOff>101600</xdr:colOff>
      <xdr:row>38</xdr:row>
      <xdr:rowOff>125980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117107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3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38096</xdr:rowOff>
    </xdr:from>
    <xdr:to>
      <xdr:col>72</xdr:col>
      <xdr:colOff>38100</xdr:colOff>
      <xdr:row>38</xdr:row>
      <xdr:rowOff>139696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130823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4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61852</xdr:rowOff>
    </xdr:from>
    <xdr:to>
      <xdr:col>67</xdr:col>
      <xdr:colOff>101600</xdr:colOff>
      <xdr:row>38</xdr:row>
      <xdr:rowOff>163452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154579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1277</xdr:rowOff>
    </xdr:from>
    <xdr:to>
      <xdr:col>85</xdr:col>
      <xdr:colOff>127000</xdr:colOff>
      <xdr:row>78</xdr:row>
      <xdr:rowOff>60168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74377"/>
          <a:ext cx="8382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1277</xdr:rowOff>
    </xdr:from>
    <xdr:to>
      <xdr:col>81</xdr:col>
      <xdr:colOff>50800</xdr:colOff>
      <xdr:row>78</xdr:row>
      <xdr:rowOff>9365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74377"/>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146830</xdr:rowOff>
    </xdr:from>
    <xdr:to>
      <xdr:col>76</xdr:col>
      <xdr:colOff>114300</xdr:colOff>
      <xdr:row>78</xdr:row>
      <xdr:rowOff>9365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48480"/>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71250</xdr:rowOff>
    </xdr:from>
    <xdr:to>
      <xdr:col>71</xdr:col>
      <xdr:colOff>177800</xdr:colOff>
      <xdr:row>77</xdr:row>
      <xdr:rowOff>146830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72900"/>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9368</xdr:rowOff>
    </xdr:from>
    <xdr:to>
      <xdr:col>85</xdr:col>
      <xdr:colOff>177800</xdr:colOff>
      <xdr:row>78</xdr:row>
      <xdr:rowOff>110968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159245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121927</xdr:rowOff>
    </xdr:from>
    <xdr:to>
      <xdr:col>81</xdr:col>
      <xdr:colOff>101600</xdr:colOff>
      <xdr:row>78</xdr:row>
      <xdr:rowOff>52077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43204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130015</xdr:rowOff>
    </xdr:from>
    <xdr:to>
      <xdr:col>76</xdr:col>
      <xdr:colOff>165100</xdr:colOff>
      <xdr:row>78</xdr:row>
      <xdr:rowOff>60165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51292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96030</xdr:rowOff>
    </xdr:from>
    <xdr:to>
      <xdr:col>72</xdr:col>
      <xdr:colOff>38100</xdr:colOff>
      <xdr:row>78</xdr:row>
      <xdr:rowOff>26180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17307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20450</xdr:rowOff>
    </xdr:from>
    <xdr:to>
      <xdr:col>67</xdr:col>
      <xdr:colOff>101600</xdr:colOff>
      <xdr:row>77</xdr:row>
      <xdr:rowOff>122050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113177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1626</xdr:rowOff>
    </xdr:from>
    <xdr:to>
      <xdr:col>85</xdr:col>
      <xdr:colOff>127000</xdr:colOff>
      <xdr:row>96</xdr:row>
      <xdr:rowOff>47380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460826"/>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47380</xdr:rowOff>
    </xdr:from>
    <xdr:to>
      <xdr:col>81</xdr:col>
      <xdr:colOff>50800</xdr:colOff>
      <xdr:row>97</xdr:row>
      <xdr:rowOff>49580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506580"/>
          <a:ext cx="889000" cy="17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49580</xdr:rowOff>
    </xdr:from>
    <xdr:to>
      <xdr:col>76</xdr:col>
      <xdr:colOff>114300</xdr:colOff>
      <xdr:row>97</xdr:row>
      <xdr:rowOff>66794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80230"/>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66794</xdr:rowOff>
    </xdr:from>
    <xdr:to>
      <xdr:col>71</xdr:col>
      <xdr:colOff>177800</xdr:colOff>
      <xdr:row>97</xdr:row>
      <xdr:rowOff>80018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97444"/>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122276</xdr:rowOff>
    </xdr:from>
    <xdr:to>
      <xdr:col>85</xdr:col>
      <xdr:colOff>177800</xdr:colOff>
      <xdr:row>96</xdr:row>
      <xdr:rowOff>52426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145153</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26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168030</xdr:rowOff>
    </xdr:from>
    <xdr:to>
      <xdr:col>81</xdr:col>
      <xdr:colOff>101600</xdr:colOff>
      <xdr:row>96</xdr:row>
      <xdr:rowOff>98180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4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114707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2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170230</xdr:rowOff>
    </xdr:from>
    <xdr:to>
      <xdr:col>76</xdr:col>
      <xdr:colOff>165100</xdr:colOff>
      <xdr:row>97</xdr:row>
      <xdr:rowOff>100380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91507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15994</xdr:rowOff>
    </xdr:from>
    <xdr:to>
      <xdr:col>72</xdr:col>
      <xdr:colOff>38100</xdr:colOff>
      <xdr:row>97</xdr:row>
      <xdr:rowOff>117594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108721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29218</xdr:rowOff>
    </xdr:from>
    <xdr:to>
      <xdr:col>67</xdr:col>
      <xdr:colOff>101600</xdr:colOff>
      <xdr:row>97</xdr:row>
      <xdr:rowOff>130818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121945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70630</xdr:rowOff>
    </xdr:from>
    <xdr:to>
      <xdr:col>116</xdr:col>
      <xdr:colOff>63500</xdr:colOff>
      <xdr:row>36</xdr:row>
      <xdr:rowOff>63838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899930"/>
          <a:ext cx="838200" cy="3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63838</xdr:rowOff>
    </xdr:from>
    <xdr:to>
      <xdr:col>111</xdr:col>
      <xdr:colOff>177800</xdr:colOff>
      <xdr:row>36</xdr:row>
      <xdr:rowOff>119387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236038"/>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118604</xdr:rowOff>
    </xdr:from>
    <xdr:to>
      <xdr:col>107</xdr:col>
      <xdr:colOff>50800</xdr:colOff>
      <xdr:row>36</xdr:row>
      <xdr:rowOff>119387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290804"/>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118604</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290804"/>
          <a:ext cx="889000" cy="49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83917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19830</xdr:rowOff>
    </xdr:from>
    <xdr:to>
      <xdr:col>116</xdr:col>
      <xdr:colOff>114300</xdr:colOff>
      <xdr:row>34</xdr:row>
      <xdr:rowOff>121430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8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42707</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7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13038</xdr:rowOff>
    </xdr:from>
    <xdr:to>
      <xdr:col>112</xdr:col>
      <xdr:colOff>38100</xdr:colOff>
      <xdr:row>36</xdr:row>
      <xdr:rowOff>114638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1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131165</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9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68587</xdr:rowOff>
    </xdr:from>
    <xdr:to>
      <xdr:col>107</xdr:col>
      <xdr:colOff>101600</xdr:colOff>
      <xdr:row>36</xdr:row>
      <xdr:rowOff>170187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15264</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60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67804</xdr:rowOff>
    </xdr:from>
    <xdr:to>
      <xdr:col>102</xdr:col>
      <xdr:colOff>165100</xdr:colOff>
      <xdr:row>36</xdr:row>
      <xdr:rowOff>169404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2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14481</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60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86619</xdr:rowOff>
    </xdr:from>
    <xdr:to>
      <xdr:col>116</xdr:col>
      <xdr:colOff>63500</xdr:colOff>
      <xdr:row>58</xdr:row>
      <xdr:rowOff>87122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30719"/>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60376</xdr:rowOff>
    </xdr:from>
    <xdr:to>
      <xdr:col>111</xdr:col>
      <xdr:colOff>177800</xdr:colOff>
      <xdr:row>58</xdr:row>
      <xdr:rowOff>87122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8975776"/>
          <a:ext cx="8890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60376</xdr:rowOff>
    </xdr:from>
    <xdr:to>
      <xdr:col>107</xdr:col>
      <xdr:colOff>50800</xdr:colOff>
      <xdr:row>58</xdr:row>
      <xdr:rowOff>135128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8975776"/>
          <a:ext cx="889000" cy="11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135084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94803</xdr:rowOff>
    </xdr:from>
    <xdr:to>
      <xdr:col>102</xdr:col>
      <xdr:colOff>114300</xdr:colOff>
      <xdr:row>58</xdr:row>
      <xdr:rowOff>135128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3890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35819</xdr:rowOff>
    </xdr:from>
    <xdr:to>
      <xdr:col>116</xdr:col>
      <xdr:colOff>114300</xdr:colOff>
      <xdr:row>58</xdr:row>
      <xdr:rowOff>137419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122196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9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36322</xdr:rowOff>
    </xdr:from>
    <xdr:to>
      <xdr:col>112</xdr:col>
      <xdr:colOff>38100</xdr:colOff>
      <xdr:row>58</xdr:row>
      <xdr:rowOff>137922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129049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9576</xdr:rowOff>
    </xdr:from>
    <xdr:to>
      <xdr:col>107</xdr:col>
      <xdr:colOff>101600</xdr:colOff>
      <xdr:row>52</xdr:row>
      <xdr:rowOff>111176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8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127703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87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84328</xdr:rowOff>
    </xdr:from>
    <xdr:to>
      <xdr:col>102</xdr:col>
      <xdr:colOff>165100</xdr:colOff>
      <xdr:row>59</xdr:row>
      <xdr:rowOff>14478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5605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2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44003</xdr:rowOff>
    </xdr:from>
    <xdr:to>
      <xdr:col>98</xdr:col>
      <xdr:colOff>38100</xdr:colOff>
      <xdr:row>58</xdr:row>
      <xdr:rowOff>145603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136730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8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47983</xdr:rowOff>
    </xdr:from>
    <xdr:to>
      <xdr:col>116</xdr:col>
      <xdr:colOff>63500</xdr:colOff>
      <xdr:row>79</xdr:row>
      <xdr:rowOff>66875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92533"/>
          <a:ext cx="8382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42202</xdr:rowOff>
    </xdr:from>
    <xdr:to>
      <xdr:col>111</xdr:col>
      <xdr:colOff>177800</xdr:colOff>
      <xdr:row>79</xdr:row>
      <xdr:rowOff>66875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586752"/>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42202</xdr:rowOff>
    </xdr:from>
    <xdr:to>
      <xdr:col>107</xdr:col>
      <xdr:colOff>50800</xdr:colOff>
      <xdr:row>79</xdr:row>
      <xdr:rowOff>78338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586752"/>
          <a:ext cx="889000" cy="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147456</xdr:rowOff>
    </xdr:from>
    <xdr:to>
      <xdr:col>102</xdr:col>
      <xdr:colOff>114300</xdr:colOff>
      <xdr:row>79</xdr:row>
      <xdr:rowOff>78338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663306"/>
          <a:ext cx="889000" cy="9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168633</xdr:rowOff>
    </xdr:from>
    <xdr:to>
      <xdr:col>116</xdr:col>
      <xdr:colOff>114300</xdr:colOff>
      <xdr:row>79</xdr:row>
      <xdr:rowOff>98783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83560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16075</xdr:rowOff>
    </xdr:from>
    <xdr:to>
      <xdr:col>112</xdr:col>
      <xdr:colOff>38100</xdr:colOff>
      <xdr:row>79</xdr:row>
      <xdr:rowOff>117675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108802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6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162852</xdr:rowOff>
    </xdr:from>
    <xdr:to>
      <xdr:col>107</xdr:col>
      <xdr:colOff>101600</xdr:colOff>
      <xdr:row>79</xdr:row>
      <xdr:rowOff>93002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84129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6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27538</xdr:rowOff>
    </xdr:from>
    <xdr:to>
      <xdr:col>102</xdr:col>
      <xdr:colOff>165100</xdr:colOff>
      <xdr:row>79</xdr:row>
      <xdr:rowOff>129138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5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120265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6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96656</xdr:rowOff>
    </xdr:from>
    <xdr:to>
      <xdr:col>98</xdr:col>
      <xdr:colOff>38100</xdr:colOff>
      <xdr:row>74</xdr:row>
      <xdr:rowOff>26806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43333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8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性質別歳出における住民一人当たりのコストについては、総じて類似団体平均よりもやや低い状況にある。ただし人件費については、会計年度任用職員に係る経費の増などにより増加傾向にあるとともに類似団体よりも高いことから注視すべき点である。補助費等、災害復旧費については、大規模補助金事業、災害対策事業の実施により一時的に増となったものである。投資及び出資金は、類似団体よりも大幅に高くなっているが、これは下水道事業会計に対する支出が大部分であり、今後も同程度の支出が見込まれる。公債費については、住民一人当たりの支出額は類似団体平均より低いものの、公共施設の高寿命化対策等により今後再び起債の活用が増える見込みであることから、財政健全化に向けさらに取り組んでいく必要がある。積立金については、類似団体平均よりも高くなったが、これはふるさと納税寄付金の積立金及び財政調整基金積立金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14,508
14,403
56.94
11,552,111
11,124,173
287,401
5,547,134
7,327,413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12446</xdr:rowOff>
    </xdr:from>
    <xdr:to>
      <xdr:col>24</xdr:col>
      <xdr:colOff>63500</xdr:colOff>
      <xdr:row>35</xdr:row>
      <xdr:rowOff>110363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3196"/>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106172</xdr:rowOff>
    </xdr:from>
    <xdr:to>
      <xdr:col>19</xdr:col>
      <xdr:colOff>177800</xdr:colOff>
      <xdr:row>35</xdr:row>
      <xdr:rowOff>110363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69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106172</xdr:rowOff>
    </xdr:from>
    <xdr:to>
      <xdr:col>15</xdr:col>
      <xdr:colOff>50800</xdr:colOff>
      <xdr:row>35</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69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113792</xdr:rowOff>
    </xdr:from>
    <xdr:to>
      <xdr:col>10</xdr:col>
      <xdr:colOff>114300</xdr:colOff>
      <xdr:row>35</xdr:row>
      <xdr:rowOff>142748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45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133096</xdr:rowOff>
    </xdr:from>
    <xdr:to>
      <xdr:col>24</xdr:col>
      <xdr:colOff>114300</xdr:colOff>
      <xdr:row>35</xdr:row>
      <xdr:rowOff>63246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111523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59563</xdr:rowOff>
    </xdr:from>
    <xdr:to>
      <xdr:col>20</xdr:col>
      <xdr:colOff>38100</xdr:colOff>
      <xdr:row>35</xdr:row>
      <xdr:rowOff>161163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55372</xdr:rowOff>
    </xdr:from>
    <xdr:to>
      <xdr:col>15</xdr:col>
      <xdr:colOff>101600</xdr:colOff>
      <xdr:row>35</xdr:row>
      <xdr:rowOff>156972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148099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62992</xdr:rowOff>
    </xdr:from>
    <xdr:to>
      <xdr:col>6</xdr:col>
      <xdr:colOff>38100</xdr:colOff>
      <xdr:row>35</xdr:row>
      <xdr:rowOff>164592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155719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78094</xdr:rowOff>
    </xdr:from>
    <xdr:to>
      <xdr:col>24</xdr:col>
      <xdr:colOff>63500</xdr:colOff>
      <xdr:row>57</xdr:row>
      <xdr:rowOff>108545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0744"/>
          <a:ext cx="838200" cy="3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79066</xdr:rowOff>
    </xdr:from>
    <xdr:to>
      <xdr:col>19</xdr:col>
      <xdr:colOff>177800</xdr:colOff>
      <xdr:row>57</xdr:row>
      <xdr:rowOff>108545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80266"/>
          <a:ext cx="889000" cy="20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79066</xdr:rowOff>
    </xdr:from>
    <xdr:to>
      <xdr:col>15</xdr:col>
      <xdr:colOff>50800</xdr:colOff>
      <xdr:row>58</xdr:row>
      <xdr:rowOff>14777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80266"/>
          <a:ext cx="889000" cy="27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14777</xdr:rowOff>
    </xdr:from>
    <xdr:to>
      <xdr:col>10</xdr:col>
      <xdr:colOff>114300</xdr:colOff>
      <xdr:row>58</xdr:row>
      <xdr:rowOff>44799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877"/>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27294</xdr:rowOff>
    </xdr:from>
    <xdr:to>
      <xdr:col>24</xdr:col>
      <xdr:colOff>114300</xdr:colOff>
      <xdr:row>57</xdr:row>
      <xdr:rowOff>128894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57745</xdr:rowOff>
    </xdr:from>
    <xdr:to>
      <xdr:col>20</xdr:col>
      <xdr:colOff>38100</xdr:colOff>
      <xdr:row>57</xdr:row>
      <xdr:rowOff>159345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150472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2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28266</xdr:rowOff>
    </xdr:from>
    <xdr:to>
      <xdr:col>15</xdr:col>
      <xdr:colOff>101600</xdr:colOff>
      <xdr:row>56</xdr:row>
      <xdr:rowOff>129866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146393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135427</xdr:rowOff>
    </xdr:from>
    <xdr:to>
      <xdr:col>10</xdr:col>
      <xdr:colOff>165100</xdr:colOff>
      <xdr:row>58</xdr:row>
      <xdr:rowOff>65577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56704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0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165449</xdr:rowOff>
    </xdr:from>
    <xdr:to>
      <xdr:col>6</xdr:col>
      <xdr:colOff>38100</xdr:colOff>
      <xdr:row>58</xdr:row>
      <xdr:rowOff>95599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86726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14863</xdr:rowOff>
    </xdr:from>
    <xdr:to>
      <xdr:col>24</xdr:col>
      <xdr:colOff>63500</xdr:colOff>
      <xdr:row>74</xdr:row>
      <xdr:rowOff>90301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02163"/>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14863</xdr:rowOff>
    </xdr:from>
    <xdr:to>
      <xdr:col>19</xdr:col>
      <xdr:colOff>177800</xdr:colOff>
      <xdr:row>74</xdr:row>
      <xdr:rowOff>165771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2163"/>
          <a:ext cx="8890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165771</xdr:rowOff>
    </xdr:from>
    <xdr:to>
      <xdr:col>15</xdr:col>
      <xdr:colOff>50800</xdr:colOff>
      <xdr:row>75</xdr:row>
      <xdr:rowOff>150619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53071"/>
          <a:ext cx="889000" cy="1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150619</xdr:rowOff>
    </xdr:from>
    <xdr:to>
      <xdr:col>10</xdr:col>
      <xdr:colOff>114300</xdr:colOff>
      <xdr:row>76</xdr:row>
      <xdr:rowOff>26163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09369"/>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39501</xdr:rowOff>
    </xdr:from>
    <xdr:to>
      <xdr:col>24</xdr:col>
      <xdr:colOff>114300</xdr:colOff>
      <xdr:row>74</xdr:row>
      <xdr:rowOff>141101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17928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135513</xdr:rowOff>
    </xdr:from>
    <xdr:to>
      <xdr:col>20</xdr:col>
      <xdr:colOff>38100</xdr:colOff>
      <xdr:row>74</xdr:row>
      <xdr:rowOff>65663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4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114971</xdr:rowOff>
    </xdr:from>
    <xdr:to>
      <xdr:col>15</xdr:col>
      <xdr:colOff>101600</xdr:colOff>
      <xdr:row>75</xdr:row>
      <xdr:rowOff>45121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61648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7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99819</xdr:rowOff>
    </xdr:from>
    <xdr:to>
      <xdr:col>10</xdr:col>
      <xdr:colOff>165100</xdr:colOff>
      <xdr:row>76</xdr:row>
      <xdr:rowOff>29969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46496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146813</xdr:rowOff>
    </xdr:from>
    <xdr:to>
      <xdr:col>6</xdr:col>
      <xdr:colOff>38100</xdr:colOff>
      <xdr:row>76</xdr:row>
      <xdr:rowOff>76963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93489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xdr:rowOff>
    </xdr:from>
    <xdr:to>
      <xdr:col>24</xdr:col>
      <xdr:colOff>63500</xdr:colOff>
      <xdr:row>97</xdr:row>
      <xdr:rowOff>106972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30836"/>
          <a:ext cx="838200" cy="1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186</xdr:rowOff>
    </xdr:from>
    <xdr:to>
      <xdr:col>19</xdr:col>
      <xdr:colOff>177800</xdr:colOff>
      <xdr:row>97</xdr:row>
      <xdr:rowOff>170447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0836"/>
          <a:ext cx="889000" cy="1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170447</xdr:rowOff>
    </xdr:from>
    <xdr:to>
      <xdr:col>15</xdr:col>
      <xdr:colOff>50800</xdr:colOff>
      <xdr:row>98</xdr:row>
      <xdr:rowOff>27808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1097"/>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27808</xdr:rowOff>
    </xdr:from>
    <xdr:to>
      <xdr:col>10</xdr:col>
      <xdr:colOff>114300</xdr:colOff>
      <xdr:row>98</xdr:row>
      <xdr:rowOff>40274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9908"/>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56172</xdr:rowOff>
    </xdr:from>
    <xdr:to>
      <xdr:col>24</xdr:col>
      <xdr:colOff>114300</xdr:colOff>
      <xdr:row>97</xdr:row>
      <xdr:rowOff>157772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142549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120836</xdr:rowOff>
    </xdr:from>
    <xdr:to>
      <xdr:col>20</xdr:col>
      <xdr:colOff>38100</xdr:colOff>
      <xdr:row>97</xdr:row>
      <xdr:rowOff>50986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42113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119647</xdr:rowOff>
    </xdr:from>
    <xdr:to>
      <xdr:col>15</xdr:col>
      <xdr:colOff>101600</xdr:colOff>
      <xdr:row>98</xdr:row>
      <xdr:rowOff>49797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40924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148458</xdr:rowOff>
    </xdr:from>
    <xdr:to>
      <xdr:col>10</xdr:col>
      <xdr:colOff>165100</xdr:colOff>
      <xdr:row>98</xdr:row>
      <xdr:rowOff>78608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69735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160924</xdr:rowOff>
    </xdr:from>
    <xdr:to>
      <xdr:col>6</xdr:col>
      <xdr:colOff>38100</xdr:colOff>
      <xdr:row>98</xdr:row>
      <xdr:rowOff>91074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82201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66671</xdr:rowOff>
    </xdr:from>
    <xdr:to>
      <xdr:col>55</xdr:col>
      <xdr:colOff>0</xdr:colOff>
      <xdr:row>57</xdr:row>
      <xdr:rowOff>62026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67871"/>
          <a:ext cx="838200" cy="1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62026</xdr:rowOff>
    </xdr:from>
    <xdr:to>
      <xdr:col>50</xdr:col>
      <xdr:colOff>114300</xdr:colOff>
      <xdr:row>57</xdr:row>
      <xdr:rowOff>135777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34676"/>
          <a:ext cx="889000" cy="7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135777</xdr:rowOff>
    </xdr:from>
    <xdr:to>
      <xdr:col>45</xdr:col>
      <xdr:colOff>177800</xdr:colOff>
      <xdr:row>57</xdr:row>
      <xdr:rowOff>145466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8427"/>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101583</xdr:rowOff>
    </xdr:from>
    <xdr:to>
      <xdr:col>41</xdr:col>
      <xdr:colOff>50800</xdr:colOff>
      <xdr:row>57</xdr:row>
      <xdr:rowOff>145466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4233"/>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15871</xdr:rowOff>
    </xdr:from>
    <xdr:to>
      <xdr:col>55</xdr:col>
      <xdr:colOff>50800</xdr:colOff>
      <xdr:row>56</xdr:row>
      <xdr:rowOff>117471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38748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11226</xdr:rowOff>
    </xdr:from>
    <xdr:to>
      <xdr:col>50</xdr:col>
      <xdr:colOff>165100</xdr:colOff>
      <xdr:row>57</xdr:row>
      <xdr:rowOff>112826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103953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84977</xdr:rowOff>
    </xdr:from>
    <xdr:to>
      <xdr:col>46</xdr:col>
      <xdr:colOff>38100</xdr:colOff>
      <xdr:row>58</xdr:row>
      <xdr:rowOff>15127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94666</xdr:rowOff>
    </xdr:from>
    <xdr:to>
      <xdr:col>41</xdr:col>
      <xdr:colOff>101600</xdr:colOff>
      <xdr:row>58</xdr:row>
      <xdr:rowOff>24816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50783</xdr:rowOff>
    </xdr:from>
    <xdr:to>
      <xdr:col>36</xdr:col>
      <xdr:colOff>165100</xdr:colOff>
      <xdr:row>57</xdr:row>
      <xdr:rowOff>152383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104412</xdr:rowOff>
    </xdr:from>
    <xdr:to>
      <xdr:col>55</xdr:col>
      <xdr:colOff>0</xdr:colOff>
      <xdr:row>78</xdr:row>
      <xdr:rowOff>135288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7512"/>
          <a:ext cx="8382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135288</xdr:rowOff>
    </xdr:from>
    <xdr:to>
      <xdr:col>50</xdr:col>
      <xdr:colOff>114300</xdr:colOff>
      <xdr:row>78</xdr:row>
      <xdr:rowOff>138119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838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138119</xdr:rowOff>
    </xdr:from>
    <xdr:to>
      <xdr:col>45</xdr:col>
      <xdr:colOff>177800</xdr:colOff>
      <xdr:row>78</xdr:row>
      <xdr:rowOff>166748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1219"/>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166748</xdr:rowOff>
    </xdr:from>
    <xdr:to>
      <xdr:col>41</xdr:col>
      <xdr:colOff>50800</xdr:colOff>
      <xdr:row>78</xdr:row>
      <xdr:rowOff>171137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9848"/>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53612</xdr:rowOff>
    </xdr:from>
    <xdr:to>
      <xdr:col>55</xdr:col>
      <xdr:colOff>50800</xdr:colOff>
      <xdr:row>78</xdr:row>
      <xdr:rowOff>155212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84488</xdr:rowOff>
    </xdr:from>
    <xdr:to>
      <xdr:col>50</xdr:col>
      <xdr:colOff>165100</xdr:colOff>
      <xdr:row>79</xdr:row>
      <xdr:rowOff>14638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87319</xdr:rowOff>
    </xdr:from>
    <xdr:to>
      <xdr:col>46</xdr:col>
      <xdr:colOff>38100</xdr:colOff>
      <xdr:row>79</xdr:row>
      <xdr:rowOff>17469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115948</xdr:rowOff>
    </xdr:from>
    <xdr:to>
      <xdr:col>41</xdr:col>
      <xdr:colOff>101600</xdr:colOff>
      <xdr:row>79</xdr:row>
      <xdr:rowOff>46098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37225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120337</xdr:rowOff>
    </xdr:from>
    <xdr:to>
      <xdr:col>36</xdr:col>
      <xdr:colOff>165100</xdr:colOff>
      <xdr:row>79</xdr:row>
      <xdr:rowOff>50487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41614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124171</xdr:rowOff>
    </xdr:from>
    <xdr:to>
      <xdr:col>55</xdr:col>
      <xdr:colOff>0</xdr:colOff>
      <xdr:row>94</xdr:row>
      <xdr:rowOff>143602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24047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59111</xdr:rowOff>
    </xdr:from>
    <xdr:to>
      <xdr:col>50</xdr:col>
      <xdr:colOff>114300</xdr:colOff>
      <xdr:row>94</xdr:row>
      <xdr:rowOff>124171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75411"/>
          <a:ext cx="8890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59111</xdr:rowOff>
    </xdr:from>
    <xdr:to>
      <xdr:col>45</xdr:col>
      <xdr:colOff>177800</xdr:colOff>
      <xdr:row>94</xdr:row>
      <xdr:rowOff>108024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75411"/>
          <a:ext cx="889000" cy="4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108024</xdr:rowOff>
    </xdr:from>
    <xdr:to>
      <xdr:col>41</xdr:col>
      <xdr:colOff>50800</xdr:colOff>
      <xdr:row>94</xdr:row>
      <xdr:rowOff>147526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24324"/>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92802</xdr:rowOff>
    </xdr:from>
    <xdr:to>
      <xdr:col>55</xdr:col>
      <xdr:colOff>50800</xdr:colOff>
      <xdr:row>95</xdr:row>
      <xdr:rowOff>22952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115679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6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73371</xdr:rowOff>
    </xdr:from>
    <xdr:to>
      <xdr:col>50</xdr:col>
      <xdr:colOff>165100</xdr:colOff>
      <xdr:row>95</xdr:row>
      <xdr:rowOff>3521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20048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96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8311</xdr:rowOff>
    </xdr:from>
    <xdr:to>
      <xdr:col>46</xdr:col>
      <xdr:colOff>38100</xdr:colOff>
      <xdr:row>94</xdr:row>
      <xdr:rowOff>109911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126438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8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57224</xdr:rowOff>
    </xdr:from>
    <xdr:to>
      <xdr:col>41</xdr:col>
      <xdr:colOff>101600</xdr:colOff>
      <xdr:row>94</xdr:row>
      <xdr:rowOff>158824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1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3901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9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96726</xdr:rowOff>
    </xdr:from>
    <xdr:to>
      <xdr:col>36</xdr:col>
      <xdr:colOff>165100</xdr:colOff>
      <xdr:row>95</xdr:row>
      <xdr:rowOff>26876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43403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167429</xdr:rowOff>
    </xdr:from>
    <xdr:to>
      <xdr:col>85</xdr:col>
      <xdr:colOff>127000</xdr:colOff>
      <xdr:row>39</xdr:row>
      <xdr:rowOff>20531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82529"/>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167429</xdr:rowOff>
    </xdr:from>
    <xdr:to>
      <xdr:col>81</xdr:col>
      <xdr:colOff>50800</xdr:colOff>
      <xdr:row>39</xdr:row>
      <xdr:rowOff>11067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68252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11067</xdr:rowOff>
    </xdr:from>
    <xdr:to>
      <xdr:col>76</xdr:col>
      <xdr:colOff>114300</xdr:colOff>
      <xdr:row>39</xdr:row>
      <xdr:rowOff>21171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97617"/>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21171</xdr:rowOff>
    </xdr:from>
    <xdr:to>
      <xdr:col>71</xdr:col>
      <xdr:colOff>177800</xdr:colOff>
      <xdr:row>39</xdr:row>
      <xdr:rowOff>43048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07721"/>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141181</xdr:rowOff>
    </xdr:from>
    <xdr:to>
      <xdr:col>85</xdr:col>
      <xdr:colOff>177800</xdr:colOff>
      <xdr:row>39</xdr:row>
      <xdr:rowOff>71331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56108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116629</xdr:rowOff>
    </xdr:from>
    <xdr:to>
      <xdr:col>81</xdr:col>
      <xdr:colOff>101600</xdr:colOff>
      <xdr:row>39</xdr:row>
      <xdr:rowOff>46779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37906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2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131717</xdr:rowOff>
    </xdr:from>
    <xdr:to>
      <xdr:col>76</xdr:col>
      <xdr:colOff>165100</xdr:colOff>
      <xdr:row>39</xdr:row>
      <xdr:rowOff>61867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52994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141821</xdr:rowOff>
    </xdr:from>
    <xdr:to>
      <xdr:col>72</xdr:col>
      <xdr:colOff>38100</xdr:colOff>
      <xdr:row>39</xdr:row>
      <xdr:rowOff>71971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63098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163698</xdr:rowOff>
    </xdr:from>
    <xdr:to>
      <xdr:col>67</xdr:col>
      <xdr:colOff>101600</xdr:colOff>
      <xdr:row>39</xdr:row>
      <xdr:rowOff>93848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84975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37254</xdr:rowOff>
    </xdr:from>
    <xdr:to>
      <xdr:col>85</xdr:col>
      <xdr:colOff>127000</xdr:colOff>
      <xdr:row>57</xdr:row>
      <xdr:rowOff>88951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09904"/>
          <a:ext cx="838200" cy="5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37254</xdr:rowOff>
    </xdr:from>
    <xdr:to>
      <xdr:col>81</xdr:col>
      <xdr:colOff>50800</xdr:colOff>
      <xdr:row>57</xdr:row>
      <xdr:rowOff>73569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09904"/>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73569</xdr:rowOff>
    </xdr:from>
    <xdr:to>
      <xdr:col>76</xdr:col>
      <xdr:colOff>114300</xdr:colOff>
      <xdr:row>57</xdr:row>
      <xdr:rowOff>140941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46219"/>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69302</xdr:rowOff>
    </xdr:from>
    <xdr:to>
      <xdr:col>71</xdr:col>
      <xdr:colOff>177800</xdr:colOff>
      <xdr:row>57</xdr:row>
      <xdr:rowOff>140941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41952"/>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38151</xdr:rowOff>
    </xdr:from>
    <xdr:to>
      <xdr:col>85</xdr:col>
      <xdr:colOff>177800</xdr:colOff>
      <xdr:row>57</xdr:row>
      <xdr:rowOff>139751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16578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157904</xdr:rowOff>
    </xdr:from>
    <xdr:to>
      <xdr:col>81</xdr:col>
      <xdr:colOff>101600</xdr:colOff>
      <xdr:row>57</xdr:row>
      <xdr:rowOff>88054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79181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22769</xdr:rowOff>
    </xdr:from>
    <xdr:to>
      <xdr:col>76</xdr:col>
      <xdr:colOff>165100</xdr:colOff>
      <xdr:row>57</xdr:row>
      <xdr:rowOff>124369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115496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8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90141</xdr:rowOff>
    </xdr:from>
    <xdr:to>
      <xdr:col>72</xdr:col>
      <xdr:colOff>38100</xdr:colOff>
      <xdr:row>58</xdr:row>
      <xdr:rowOff>20291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18502</xdr:rowOff>
    </xdr:from>
    <xdr:to>
      <xdr:col>67</xdr:col>
      <xdr:colOff>101600</xdr:colOff>
      <xdr:row>57</xdr:row>
      <xdr:rowOff>120102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111229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29496</xdr:rowOff>
    </xdr:from>
    <xdr:to>
      <xdr:col>85</xdr:col>
      <xdr:colOff>127000</xdr:colOff>
      <xdr:row>78</xdr:row>
      <xdr:rowOff>75180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02596"/>
          <a:ext cx="8382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75180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48280"/>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88895</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61995"/>
          <a:ext cx="889000" cy="5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88895</xdr:rowOff>
    </xdr:from>
    <xdr:to>
      <xdr:col>71</xdr:col>
      <xdr:colOff>177800</xdr:colOff>
      <xdr:row>78</xdr:row>
      <xdr:rowOff>112652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61995"/>
          <a:ext cx="889000" cy="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150146</xdr:rowOff>
    </xdr:from>
    <xdr:to>
      <xdr:col>85</xdr:col>
      <xdr:colOff>177800</xdr:colOff>
      <xdr:row>78</xdr:row>
      <xdr:rowOff>80296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109523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24380</xdr:rowOff>
    </xdr:from>
    <xdr:to>
      <xdr:col>81</xdr:col>
      <xdr:colOff>101600</xdr:colOff>
      <xdr:row>78</xdr:row>
      <xdr:rowOff>125980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117107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9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38095</xdr:rowOff>
    </xdr:from>
    <xdr:to>
      <xdr:col>72</xdr:col>
      <xdr:colOff>38100</xdr:colOff>
      <xdr:row>78</xdr:row>
      <xdr:rowOff>139695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130822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0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61852</xdr:rowOff>
    </xdr:from>
    <xdr:to>
      <xdr:col>67</xdr:col>
      <xdr:colOff>101600</xdr:colOff>
      <xdr:row>78</xdr:row>
      <xdr:rowOff>163452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154579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2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1277</xdr:rowOff>
    </xdr:from>
    <xdr:to>
      <xdr:col>85</xdr:col>
      <xdr:colOff>127000</xdr:colOff>
      <xdr:row>98</xdr:row>
      <xdr:rowOff>60168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03377"/>
          <a:ext cx="8382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1277</xdr:rowOff>
    </xdr:from>
    <xdr:to>
      <xdr:col>81</xdr:col>
      <xdr:colOff>50800</xdr:colOff>
      <xdr:row>98</xdr:row>
      <xdr:rowOff>9365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03377"/>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146830</xdr:rowOff>
    </xdr:from>
    <xdr:to>
      <xdr:col>76</xdr:col>
      <xdr:colOff>114300</xdr:colOff>
      <xdr:row>98</xdr:row>
      <xdr:rowOff>9365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77480"/>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71250</xdr:rowOff>
    </xdr:from>
    <xdr:to>
      <xdr:col>71</xdr:col>
      <xdr:colOff>177800</xdr:colOff>
      <xdr:row>97</xdr:row>
      <xdr:rowOff>146830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01900"/>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9368</xdr:rowOff>
    </xdr:from>
    <xdr:to>
      <xdr:col>85</xdr:col>
      <xdr:colOff>177800</xdr:colOff>
      <xdr:row>98</xdr:row>
      <xdr:rowOff>110968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159245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121927</xdr:rowOff>
    </xdr:from>
    <xdr:to>
      <xdr:col>81</xdr:col>
      <xdr:colOff>101600</xdr:colOff>
      <xdr:row>98</xdr:row>
      <xdr:rowOff>52077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130015</xdr:rowOff>
    </xdr:from>
    <xdr:to>
      <xdr:col>76</xdr:col>
      <xdr:colOff>165100</xdr:colOff>
      <xdr:row>98</xdr:row>
      <xdr:rowOff>60165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51292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96030</xdr:rowOff>
    </xdr:from>
    <xdr:to>
      <xdr:col>72</xdr:col>
      <xdr:colOff>38100</xdr:colOff>
      <xdr:row>98</xdr:row>
      <xdr:rowOff>26180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17307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20450</xdr:rowOff>
    </xdr:from>
    <xdr:to>
      <xdr:col>67</xdr:col>
      <xdr:colOff>101600</xdr:colOff>
      <xdr:row>97</xdr:row>
      <xdr:rowOff>122050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113177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目的別歳出における住民一人当たりのコストについては、議会費、総務費、農林水産業費、商工費、災害復旧費を除き減額となっている。このうち衛生費の減額は新型コロナウイルス感染症に伴い臨時的に実施した事業が影響したの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コスト増となったもののうち農林水産業費、商工費については、補助金事業や新型コロナ対応事業の実施による影響が大きい。特に農林水産業費については、類似団体の上位に位置し、また県内の平均値よりも大幅に高いことから農業関係経費の割合が非常に高いことがわか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また、農林水産業費、土木費、災害復旧費を除く各費目におけるコストは、類似団体平均よりも低い状況にあることから、比較的少ない経費で令和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年度運営を行ったといえる。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財政調整基金積立金が大きく増えたものの、令和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年度の実質収支額は前年度よりもやや減となり、実質単年度収支比率は</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ポイント下がる結果となった。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実質単年度収支については、ふるさと納税収入の確保が大きく影響し、前年度に引き続きプラスを維持することができた。しかしながら、今後の見通しは不透明であり油断はできない。引き続き、一定の財政調整基金を確保・維持できるよう、そして新たな歳入の確保策及び歳出抑制などの健全化の取り組みを継続的に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一般会計においては、ここ数年、地方交付税やふるさと納税収入の増などにより黒字額は拡大している状況にある。</a:t>
          </a:r>
        </a:p>
        <a:p>
          <a:r>
            <a:rPr kumimoji="1" lang="ja-JP" altLang="en-US" sz="1400">
              <a:solidFill>
                <a:sysClr val="windowText" lastClr="000000"/>
              </a:solidFill>
              <a:latin typeface="ＭＳ ゴシック" pitchFamily="49" charset="-128"/>
              <a:ea typeface="ＭＳ ゴシック" pitchFamily="49" charset="-128"/>
            </a:rPr>
            <a:t>下水道事業については起債の償還がピークを迎えているが、もう数年は大きな減少は見込めず、引き続き厳しい財政状況が見込まれる。</a:t>
          </a:r>
        </a:p>
        <a:p>
          <a:r>
            <a:rPr kumimoji="1" lang="ja-JP" altLang="en-US" sz="1400">
              <a:solidFill>
                <a:sysClr val="windowText" lastClr="000000"/>
              </a:solidFill>
              <a:latin typeface="ＭＳ ゴシック" pitchFamily="49" charset="-128"/>
              <a:ea typeface="ＭＳ ゴシック" pitchFamily="49" charset="-128"/>
            </a:rPr>
            <a:t>その他事業会計については、利用者負担等との均衡を図りながら、概ね健全に推移している。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9" customWidth="1"/>
    <col min="12" max="12" width="2.21875" style="179" customWidth="1"/>
    <col min="13" max="17" width="2.33203125" style="179" customWidth="1"/>
    <col min="18" max="119" width="2.109375" style="179" customWidth="1"/>
    <col min="120" max="16384" width="0" style="179"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 thickBot="1" x14ac:dyDescent="0.25">
      <c r="B2" s="181" t="s">
        <v>83</v>
      </c>
      <c r="C2" s="181"/>
      <c r="D2" s="182"/>
    </row>
    <row r="3" spans="1:119" ht="18.75" customHeight="1" thickBot="1" x14ac:dyDescent="0.25">
      <c r="A3" s="180"/>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11552111</v>
      </c>
      <c r="BO4" s="371"/>
      <c r="BP4" s="371"/>
      <c r="BQ4" s="371"/>
      <c r="BR4" s="371"/>
      <c r="BS4" s="371"/>
      <c r="BT4" s="371"/>
      <c r="BU4" s="372"/>
      <c r="BV4" s="370">
        <v>11347035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6.6</v>
      </c>
      <c r="DC4" s="377"/>
      <c r="DD4" s="377"/>
      <c r="DE4" s="377"/>
      <c r="DF4" s="377"/>
      <c r="DG4" s="377"/>
      <c r="DH4" s="377"/>
      <c r="DI4" s="378"/>
    </row>
    <row r="5" spans="1:119" ht="18.75" customHeight="1" x14ac:dyDescent="0.2">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11124173</v>
      </c>
      <c r="BO5" s="408"/>
      <c r="BP5" s="408"/>
      <c r="BQ5" s="408"/>
      <c r="BR5" s="408"/>
      <c r="BS5" s="408"/>
      <c r="BT5" s="408"/>
      <c r="BU5" s="409"/>
      <c r="BV5" s="407">
        <v>10808344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86.2</v>
      </c>
      <c r="CU5" s="405"/>
      <c r="CV5" s="405"/>
      <c r="CW5" s="405"/>
      <c r="CX5" s="405"/>
      <c r="CY5" s="405"/>
      <c r="CZ5" s="405"/>
      <c r="DA5" s="406"/>
      <c r="DB5" s="404">
        <v>83.4</v>
      </c>
      <c r="DC5" s="405"/>
      <c r="DD5" s="405"/>
      <c r="DE5" s="405"/>
      <c r="DF5" s="405"/>
      <c r="DG5" s="405"/>
      <c r="DH5" s="405"/>
      <c r="DI5" s="406"/>
    </row>
    <row r="6" spans="1:119" ht="18.75" customHeight="1" x14ac:dyDescent="0.2">
      <c r="A6" s="180"/>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427938</v>
      </c>
      <c r="BO6" s="408"/>
      <c r="BP6" s="408"/>
      <c r="BQ6" s="408"/>
      <c r="BR6" s="408"/>
      <c r="BS6" s="408"/>
      <c r="BT6" s="408"/>
      <c r="BU6" s="409"/>
      <c r="BV6" s="407">
        <v>538691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86.2</v>
      </c>
      <c r="CU6" s="445"/>
      <c r="CV6" s="445"/>
      <c r="CW6" s="445"/>
      <c r="CX6" s="445"/>
      <c r="CY6" s="445"/>
      <c r="CZ6" s="445"/>
      <c r="DA6" s="446"/>
      <c r="DB6" s="444">
        <v>86.6</v>
      </c>
      <c r="DC6" s="445"/>
      <c r="DD6" s="445"/>
      <c r="DE6" s="445"/>
      <c r="DF6" s="445"/>
      <c r="DG6" s="445"/>
      <c r="DH6" s="445"/>
      <c r="DI6" s="446"/>
    </row>
    <row r="7" spans="1:119" ht="18.75" customHeight="1" x14ac:dyDescent="0.2">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140537</v>
      </c>
      <c r="BO7" s="408"/>
      <c r="BP7" s="408"/>
      <c r="BQ7" s="408"/>
      <c r="BR7" s="408"/>
      <c r="BS7" s="408"/>
      <c r="BT7" s="408"/>
      <c r="BU7" s="409"/>
      <c r="BV7" s="407">
        <v>160901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5547134</v>
      </c>
      <c r="CU7" s="408"/>
      <c r="CV7" s="408"/>
      <c r="CW7" s="408"/>
      <c r="CX7" s="408"/>
      <c r="CY7" s="408"/>
      <c r="CZ7" s="408"/>
      <c r="DA7" s="409"/>
      <c r="DB7" s="407">
        <v>5737156</v>
      </c>
      <c r="DC7" s="408"/>
      <c r="DD7" s="408"/>
      <c r="DE7" s="408"/>
      <c r="DF7" s="408"/>
      <c r="DG7" s="408"/>
      <c r="DH7" s="408"/>
      <c r="DI7" s="409"/>
    </row>
    <row r="8" spans="1:119" ht="18.75" customHeight="1" thickBot="1" x14ac:dyDescent="0.25">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287401</v>
      </c>
      <c r="BO8" s="408"/>
      <c r="BP8" s="408"/>
      <c r="BQ8" s="408"/>
      <c r="BR8" s="408"/>
      <c r="BS8" s="408"/>
      <c r="BT8" s="408"/>
      <c r="BU8" s="409"/>
      <c r="BV8" s="407">
        <v>377790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0.28999999999999998</v>
      </c>
      <c r="DC8" s="448"/>
      <c r="DD8" s="448"/>
      <c r="DE8" s="448"/>
      <c r="DF8" s="448"/>
      <c r="DG8" s="448"/>
      <c r="DH8" s="448"/>
      <c r="DI8" s="449"/>
    </row>
    <row r="9" spans="1:119" ht="18.75" customHeight="1" thickBot="1" x14ac:dyDescent="0.25">
      <c r="A9" s="180"/>
      <c r="B9" s="401" t="s">
        <v>114</v>
      </c>
      <c r="C9" s="402"/>
      <c r="D9" s="402"/>
      <c r="E9" s="402"/>
      <c r="F9" s="402"/>
      <c r="G9" s="402"/>
      <c r="H9" s="402"/>
      <c r="I9" s="402"/>
      <c r="J9" s="402"/>
      <c r="K9" s="450"/>
      <c r="L9" s="451" t="s">
        <v>115</v>
      </c>
      <c r="M9" s="452"/>
      <c r="N9" s="452"/>
      <c r="O9" s="452"/>
      <c r="P9" s="452"/>
      <c r="Q9" s="453"/>
      <c r="R9" s="454">
        <v>14228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-90389</v>
      </c>
      <c r="BO9" s="408"/>
      <c r="BP9" s="408"/>
      <c r="BQ9" s="408"/>
      <c r="BR9" s="408"/>
      <c r="BS9" s="408"/>
      <c r="BT9" s="408"/>
      <c r="BU9" s="409"/>
      <c r="BV9" s="407">
        <v>137356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12</v>
      </c>
      <c r="DC9" s="405"/>
      <c r="DD9" s="405"/>
      <c r="DE9" s="405"/>
      <c r="DF9" s="405"/>
      <c r="DG9" s="405"/>
      <c r="DH9" s="405"/>
      <c r="DI9" s="406"/>
    </row>
    <row r="10" spans="1:119" ht="18.75" customHeight="1" thickBot="1" x14ac:dyDescent="0.25">
      <c r="A10" s="180"/>
      <c r="B10" s="401"/>
      <c r="C10" s="402"/>
      <c r="D10" s="402"/>
      <c r="E10" s="402"/>
      <c r="F10" s="402"/>
      <c r="G10" s="402"/>
      <c r="H10" s="402"/>
      <c r="I10" s="402"/>
      <c r="J10" s="402"/>
      <c r="K10" s="450"/>
      <c r="L10" s="457" t="s">
        <v>120</v>
      </c>
      <c r="M10" s="437"/>
      <c r="N10" s="437"/>
      <c r="O10" s="437"/>
      <c r="P10" s="437"/>
      <c r="Q10" s="438"/>
      <c r="R10" s="458">
        <v>14820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486769</v>
      </c>
      <c r="BO10" s="408"/>
      <c r="BP10" s="408"/>
      <c r="BQ10" s="408"/>
      <c r="BR10" s="408"/>
      <c r="BS10" s="408"/>
      <c r="BT10" s="408"/>
      <c r="BU10" s="409"/>
      <c r="BV10" s="407">
        <v>297430</v>
      </c>
      <c r="BW10" s="408"/>
      <c r="BX10" s="408"/>
      <c r="BY10" s="408"/>
      <c r="BZ10" s="408"/>
      <c r="CA10" s="408"/>
      <c r="CB10" s="408"/>
      <c r="CC10" s="409"/>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5">
      <c r="A11" s="180"/>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0"/>
      <c r="B12" s="467" t="s">
        <v>133</v>
      </c>
      <c r="C12" s="468"/>
      <c r="D12" s="468"/>
      <c r="E12" s="468"/>
      <c r="F12" s="468"/>
      <c r="G12" s="468"/>
      <c r="H12" s="468"/>
      <c r="I12" s="468"/>
      <c r="J12" s="468"/>
      <c r="K12" s="469"/>
      <c r="L12" s="476" t="s">
        <v>134</v>
      </c>
      <c r="M12" s="477"/>
      <c r="N12" s="477"/>
      <c r="O12" s="477"/>
      <c r="P12" s="477"/>
      <c r="Q12" s="478"/>
      <c r="R12" s="479">
        <v>14508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0"/>
      <c r="B13" s="470"/>
      <c r="C13" s="471"/>
      <c r="D13" s="471"/>
      <c r="E13" s="471"/>
      <c r="F13" s="471"/>
      <c r="G13" s="471"/>
      <c r="H13" s="471"/>
      <c r="I13" s="471"/>
      <c r="J13" s="471"/>
      <c r="K13" s="472"/>
      <c r="L13" s="189"/>
      <c r="M13" s="498" t="s">
        <v>143</v>
      </c>
      <c r="N13" s="499"/>
      <c r="O13" s="499"/>
      <c r="P13" s="499"/>
      <c r="Q13" s="500"/>
      <c r="R13" s="491">
        <v>14403</v>
      </c>
      <c r="S13" s="492"/>
      <c r="T13" s="492"/>
      <c r="U13" s="492"/>
      <c r="V13" s="493"/>
      <c r="W13" s="423" t="s">
        <v>144</v>
      </c>
      <c r="X13" s="424"/>
      <c r="Y13" s="424"/>
      <c r="Z13" s="424"/>
      <c r="AA13" s="424"/>
      <c r="AB13" s="414"/>
      <c r="AC13" s="458">
        <v>1656</v>
      </c>
      <c r="AD13" s="459"/>
      <c r="AE13" s="459"/>
      <c r="AF13" s="459"/>
      <c r="AG13" s="501"/>
      <c r="AH13" s="458">
        <v>1795</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396380</v>
      </c>
      <c r="BO13" s="408"/>
      <c r="BP13" s="408"/>
      <c r="BQ13" s="408"/>
      <c r="BR13" s="408"/>
      <c r="BS13" s="408"/>
      <c r="BT13" s="408"/>
      <c r="BU13" s="409"/>
      <c r="BV13" s="407">
        <v>434786</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9.9</v>
      </c>
      <c r="CU13" s="405"/>
      <c r="CV13" s="405"/>
      <c r="CW13" s="405"/>
      <c r="CX13" s="405"/>
      <c r="CY13" s="405"/>
      <c r="CZ13" s="405"/>
      <c r="DA13" s="406"/>
      <c r="DB13" s="404">
        <v>10.4</v>
      </c>
      <c r="DC13" s="405"/>
      <c r="DD13" s="405"/>
      <c r="DE13" s="405"/>
      <c r="DF13" s="405"/>
      <c r="DG13" s="405"/>
      <c r="DH13" s="405"/>
      <c r="DI13" s="406"/>
    </row>
    <row r="14" spans="1:119" ht="18.75" customHeight="1" thickBot="1" x14ac:dyDescent="0.25">
      <c r="A14" s="180"/>
      <c r="B14" s="470"/>
      <c r="C14" s="471"/>
      <c r="D14" s="471"/>
      <c r="E14" s="471"/>
      <c r="F14" s="471"/>
      <c r="G14" s="471"/>
      <c r="H14" s="471"/>
      <c r="I14" s="471"/>
      <c r="J14" s="471"/>
      <c r="K14" s="472"/>
      <c r="L14" s="488" t="s">
        <v>149</v>
      </c>
      <c r="M14" s="489"/>
      <c r="N14" s="489"/>
      <c r="O14" s="489"/>
      <c r="P14" s="489"/>
      <c r="Q14" s="490"/>
      <c r="R14" s="491">
        <v>14692</v>
      </c>
      <c r="S14" s="492"/>
      <c r="T14" s="492"/>
      <c r="U14" s="492"/>
      <c r="V14" s="493"/>
      <c r="W14" s="397"/>
      <c r="X14" s="398"/>
      <c r="Y14" s="398"/>
      <c r="Z14" s="398"/>
      <c r="AA14" s="398"/>
      <c r="AB14" s="387"/>
      <c r="AC14" s="494">
        <v>22.1</v>
      </c>
      <c r="AD14" s="495"/>
      <c r="AE14" s="495"/>
      <c r="AF14" s="495"/>
      <c r="AG14" s="496"/>
      <c r="AH14" s="494">
        <v>22.9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47.4</v>
      </c>
      <c r="CU14" s="506"/>
      <c r="CV14" s="506"/>
      <c r="CW14" s="506"/>
      <c r="CX14" s="506"/>
      <c r="CY14" s="506"/>
      <c r="CZ14" s="506"/>
      <c r="DA14" s="507"/>
      <c r="DB14" s="505">
        <v>64.8</v>
      </c>
      <c r="DC14" s="506"/>
      <c r="DD14" s="506"/>
      <c r="DE14" s="506"/>
      <c r="DF14" s="506"/>
      <c r="DG14" s="506"/>
      <c r="DH14" s="506"/>
      <c r="DI14" s="507"/>
    </row>
    <row r="15" spans="1:119" ht="18.75" customHeight="1" x14ac:dyDescent="0.2">
      <c r="A15" s="180"/>
      <c r="B15" s="470"/>
      <c r="C15" s="471"/>
      <c r="D15" s="471"/>
      <c r="E15" s="471"/>
      <c r="F15" s="471"/>
      <c r="G15" s="471"/>
      <c r="H15" s="471"/>
      <c r="I15" s="471"/>
      <c r="J15" s="471"/>
      <c r="K15" s="472"/>
      <c r="L15" s="189"/>
      <c r="M15" s="498" t="s">
        <v>151</v>
      </c>
      <c r="N15" s="499"/>
      <c r="O15" s="499"/>
      <c r="P15" s="499"/>
      <c r="Q15" s="500"/>
      <c r="R15" s="491">
        <v>14579</v>
      </c>
      <c r="S15" s="492"/>
      <c r="T15" s="492"/>
      <c r="U15" s="492"/>
      <c r="V15" s="493"/>
      <c r="W15" s="423" t="s">
        <v>152</v>
      </c>
      <c r="X15" s="424"/>
      <c r="Y15" s="424"/>
      <c r="Z15" s="424"/>
      <c r="AA15" s="424"/>
      <c r="AB15" s="414"/>
      <c r="AC15" s="458">
        <v>1572</v>
      </c>
      <c r="AD15" s="459"/>
      <c r="AE15" s="459"/>
      <c r="AF15" s="459"/>
      <c r="AG15" s="501"/>
      <c r="AH15" s="458">
        <v>1664</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1506564</v>
      </c>
      <c r="BO15" s="371"/>
      <c r="BP15" s="371"/>
      <c r="BQ15" s="371"/>
      <c r="BR15" s="371"/>
      <c r="BS15" s="371"/>
      <c r="BT15" s="371"/>
      <c r="BU15" s="372"/>
      <c r="BV15" s="370">
        <v>1446941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0"/>
      <c r="CU15" s="191"/>
      <c r="CV15" s="191"/>
      <c r="CW15" s="191"/>
      <c r="CX15" s="191"/>
      <c r="CY15" s="191"/>
      <c r="CZ15" s="191"/>
      <c r="DA15" s="192"/>
      <c r="DB15" s="190"/>
      <c r="DC15" s="191"/>
      <c r="DD15" s="191"/>
      <c r="DE15" s="191"/>
      <c r="DF15" s="191"/>
      <c r="DG15" s="191"/>
      <c r="DH15" s="191"/>
      <c r="DI15" s="192"/>
    </row>
    <row r="16" spans="1:119" ht="18.75" customHeight="1" x14ac:dyDescent="0.2">
      <c r="A16" s="180"/>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21</v>
      </c>
      <c r="AD16" s="495"/>
      <c r="AE16" s="495"/>
      <c r="AF16" s="495"/>
      <c r="AG16" s="496"/>
      <c r="AH16" s="494">
        <v>21.2</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5134218</v>
      </c>
      <c r="BO16" s="408"/>
      <c r="BP16" s="408"/>
      <c r="BQ16" s="408"/>
      <c r="BR16" s="408"/>
      <c r="BS16" s="408"/>
      <c r="BT16" s="408"/>
      <c r="BU16" s="409"/>
      <c r="BV16" s="407">
        <v>5172094</v>
      </c>
      <c r="BW16" s="408"/>
      <c r="BX16" s="408"/>
      <c r="BY16" s="408"/>
      <c r="BZ16" s="408"/>
      <c r="CA16" s="408"/>
      <c r="CB16" s="408"/>
      <c r="CC16" s="409"/>
      <c r="CD16" s="193"/>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0"/>
      <c r="B17" s="473"/>
      <c r="C17" s="474"/>
      <c r="D17" s="474"/>
      <c r="E17" s="474"/>
      <c r="F17" s="474"/>
      <c r="G17" s="474"/>
      <c r="H17" s="474"/>
      <c r="I17" s="474"/>
      <c r="J17" s="474"/>
      <c r="K17" s="475"/>
      <c r="L17" s="194"/>
      <c r="M17" s="518" t="s">
        <v>158</v>
      </c>
      <c r="N17" s="519"/>
      <c r="O17" s="519"/>
      <c r="P17" s="519"/>
      <c r="Q17" s="520"/>
      <c r="R17" s="513" t="s">
        <v>159</v>
      </c>
      <c r="S17" s="514"/>
      <c r="T17" s="514"/>
      <c r="U17" s="514"/>
      <c r="V17" s="515"/>
      <c r="W17" s="423" t="s">
        <v>160</v>
      </c>
      <c r="X17" s="424"/>
      <c r="Y17" s="424"/>
      <c r="Z17" s="424"/>
      <c r="AA17" s="424"/>
      <c r="AB17" s="414"/>
      <c r="AC17" s="458">
        <v>4261</v>
      </c>
      <c r="AD17" s="459"/>
      <c r="AE17" s="459"/>
      <c r="AF17" s="459"/>
      <c r="AG17" s="501"/>
      <c r="AH17" s="458">
        <v>4390</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1871938</v>
      </c>
      <c r="BO17" s="408"/>
      <c r="BP17" s="408"/>
      <c r="BQ17" s="408"/>
      <c r="BR17" s="408"/>
      <c r="BS17" s="408"/>
      <c r="BT17" s="408"/>
      <c r="BU17" s="409"/>
      <c r="BV17" s="407">
        <v>1790773</v>
      </c>
      <c r="BW17" s="408"/>
      <c r="BX17" s="408"/>
      <c r="BY17" s="408"/>
      <c r="BZ17" s="408"/>
      <c r="CA17" s="408"/>
      <c r="CB17" s="408"/>
      <c r="CC17" s="409"/>
      <c r="CD17" s="193"/>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0"/>
      <c r="B18" s="529" t="s">
        <v>162</v>
      </c>
      <c r="C18" s="450"/>
      <c r="D18" s="450"/>
      <c r="E18" s="530"/>
      <c r="F18" s="530"/>
      <c r="G18" s="530"/>
      <c r="H18" s="530"/>
      <c r="I18" s="530"/>
      <c r="J18" s="530"/>
      <c r="K18" s="530"/>
      <c r="L18" s="531">
        <v>56.94</v>
      </c>
      <c r="M18" s="531"/>
      <c r="N18" s="531"/>
      <c r="O18" s="531"/>
      <c r="P18" s="531"/>
      <c r="Q18" s="531"/>
      <c r="R18" s="532"/>
      <c r="S18" s="532"/>
      <c r="T18" s="532"/>
      <c r="U18" s="532"/>
      <c r="V18" s="533"/>
      <c r="W18" s="425"/>
      <c r="X18" s="426"/>
      <c r="Y18" s="426"/>
      <c r="Z18" s="426"/>
      <c r="AA18" s="426"/>
      <c r="AB18" s="417"/>
      <c r="AC18" s="534">
        <v>56.9</v>
      </c>
      <c r="AD18" s="535"/>
      <c r="AE18" s="535"/>
      <c r="AF18" s="535"/>
      <c r="AG18" s="536"/>
      <c r="AH18" s="534">
        <v>55.9</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4772931</v>
      </c>
      <c r="BO18" s="408"/>
      <c r="BP18" s="408"/>
      <c r="BQ18" s="408"/>
      <c r="BR18" s="408"/>
      <c r="BS18" s="408"/>
      <c r="BT18" s="408"/>
      <c r="BU18" s="409"/>
      <c r="BV18" s="407">
        <v>4875563</v>
      </c>
      <c r="BW18" s="408"/>
      <c r="BX18" s="408"/>
      <c r="BY18" s="408"/>
      <c r="BZ18" s="408"/>
      <c r="CA18" s="408"/>
      <c r="CB18" s="408"/>
      <c r="CC18" s="409"/>
      <c r="CD18" s="193"/>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0"/>
      <c r="B19" s="529" t="s">
        <v>164</v>
      </c>
      <c r="C19" s="450"/>
      <c r="D19" s="450"/>
      <c r="E19" s="530"/>
      <c r="F19" s="530"/>
      <c r="G19" s="530"/>
      <c r="H19" s="530"/>
      <c r="I19" s="530"/>
      <c r="J19" s="530"/>
      <c r="K19" s="530"/>
      <c r="L19" s="538">
        <v>250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6800049</v>
      </c>
      <c r="BO19" s="408"/>
      <c r="BP19" s="408"/>
      <c r="BQ19" s="408"/>
      <c r="BR19" s="408"/>
      <c r="BS19" s="408"/>
      <c r="BT19" s="408"/>
      <c r="BU19" s="409"/>
      <c r="BV19" s="407">
        <v>6694908</v>
      </c>
      <c r="BW19" s="408"/>
      <c r="BX19" s="408"/>
      <c r="BY19" s="408"/>
      <c r="BZ19" s="408"/>
      <c r="CA19" s="408"/>
      <c r="CB19" s="408"/>
      <c r="CC19" s="409"/>
      <c r="CD19" s="193"/>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0"/>
      <c r="B20" s="529" t="s">
        <v>166</v>
      </c>
      <c r="C20" s="450"/>
      <c r="D20" s="450"/>
      <c r="E20" s="530"/>
      <c r="F20" s="530"/>
      <c r="G20" s="530"/>
      <c r="H20" s="530"/>
      <c r="I20" s="530"/>
      <c r="J20" s="530"/>
      <c r="K20" s="530"/>
      <c r="L20" s="538">
        <v>4987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3"/>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0"/>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3"/>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0"/>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7327413</v>
      </c>
      <c r="BO22" s="371"/>
      <c r="BP22" s="371"/>
      <c r="BQ22" s="371"/>
      <c r="BR22" s="371"/>
      <c r="BS22" s="371"/>
      <c r="BT22" s="371"/>
      <c r="BU22" s="372"/>
      <c r="BV22" s="370">
        <v>7463965</v>
      </c>
      <c r="BW22" s="371"/>
      <c r="BX22" s="371"/>
      <c r="BY22" s="371"/>
      <c r="BZ22" s="371"/>
      <c r="CA22" s="371"/>
      <c r="CB22" s="371"/>
      <c r="CC22" s="372"/>
      <c r="CD22" s="193"/>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3726681</v>
      </c>
      <c r="BO23" s="408"/>
      <c r="BP23" s="408"/>
      <c r="BQ23" s="408"/>
      <c r="BR23" s="408"/>
      <c r="BS23" s="408"/>
      <c r="BT23" s="408"/>
      <c r="BU23" s="409"/>
      <c r="BV23" s="407">
        <v>3474886</v>
      </c>
      <c r="BW23" s="408"/>
      <c r="BX23" s="408"/>
      <c r="BY23" s="408"/>
      <c r="BZ23" s="408"/>
      <c r="CA23" s="408"/>
      <c r="CB23" s="408"/>
      <c r="CC23" s="409"/>
      <c r="CD23" s="193"/>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0"/>
      <c r="B24" s="578"/>
      <c r="C24" s="554"/>
      <c r="D24" s="555"/>
      <c r="E24" s="457" t="s">
        <v>176</v>
      </c>
      <c r="F24" s="437"/>
      <c r="G24" s="437"/>
      <c r="H24" s="437"/>
      <c r="I24" s="437"/>
      <c r="J24" s="437"/>
      <c r="K24" s="438"/>
      <c r="L24" s="458">
        <v>1</v>
      </c>
      <c r="M24" s="459"/>
      <c r="N24" s="459"/>
      <c r="O24" s="459"/>
      <c r="P24" s="501"/>
      <c r="Q24" s="458">
        <v>8270</v>
      </c>
      <c r="R24" s="459"/>
      <c r="S24" s="459"/>
      <c r="T24" s="459"/>
      <c r="U24" s="459"/>
      <c r="V24" s="501"/>
      <c r="W24" s="553"/>
      <c r="X24" s="554"/>
      <c r="Y24" s="555"/>
      <c r="Z24" s="457" t="s">
        <v>177</v>
      </c>
      <c r="AA24" s="437"/>
      <c r="AB24" s="437"/>
      <c r="AC24" s="437"/>
      <c r="AD24" s="437"/>
      <c r="AE24" s="437"/>
      <c r="AF24" s="437"/>
      <c r="AG24" s="438"/>
      <c r="AH24" s="458">
        <v>152</v>
      </c>
      <c r="AI24" s="459"/>
      <c r="AJ24" s="459"/>
      <c r="AK24" s="459"/>
      <c r="AL24" s="501"/>
      <c r="AM24" s="458">
        <v>461776</v>
      </c>
      <c r="AN24" s="459"/>
      <c r="AO24" s="459"/>
      <c r="AP24" s="459"/>
      <c r="AQ24" s="459"/>
      <c r="AR24" s="501"/>
      <c r="AS24" s="458">
        <v>3038</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4872874</v>
      </c>
      <c r="BO24" s="408"/>
      <c r="BP24" s="408"/>
      <c r="BQ24" s="408"/>
      <c r="BR24" s="408"/>
      <c r="BS24" s="408"/>
      <c r="BT24" s="408"/>
      <c r="BU24" s="409"/>
      <c r="BV24" s="407">
        <v>4713729</v>
      </c>
      <c r="BW24" s="408"/>
      <c r="BX24" s="408"/>
      <c r="BY24" s="408"/>
      <c r="BZ24" s="408"/>
      <c r="CA24" s="408"/>
      <c r="CB24" s="408"/>
      <c r="CC24" s="409"/>
      <c r="CD24" s="193"/>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0"/>
      <c r="B25" s="578"/>
      <c r="C25" s="554"/>
      <c r="D25" s="555"/>
      <c r="E25" s="457" t="s">
        <v>179</v>
      </c>
      <c r="F25" s="437"/>
      <c r="G25" s="437"/>
      <c r="H25" s="437"/>
      <c r="I25" s="437"/>
      <c r="J25" s="437"/>
      <c r="K25" s="438"/>
      <c r="L25" s="458">
        <v>1</v>
      </c>
      <c r="M25" s="459"/>
      <c r="N25" s="459"/>
      <c r="O25" s="459"/>
      <c r="P25" s="501"/>
      <c r="Q25" s="458">
        <v>6620</v>
      </c>
      <c r="R25" s="459"/>
      <c r="S25" s="459"/>
      <c r="T25" s="459"/>
      <c r="U25" s="459"/>
      <c r="V25" s="501"/>
      <c r="W25" s="553"/>
      <c r="X25" s="554"/>
      <c r="Y25" s="555"/>
      <c r="Z25" s="457" t="s">
        <v>180</v>
      </c>
      <c r="AA25" s="437"/>
      <c r="AB25" s="437"/>
      <c r="AC25" s="437"/>
      <c r="AD25" s="437"/>
      <c r="AE25" s="437"/>
      <c r="AF25" s="437"/>
      <c r="AG25" s="438"/>
      <c r="AH25" s="458" t="s">
        <v>142</v>
      </c>
      <c r="AI25" s="459"/>
      <c r="AJ25" s="459"/>
      <c r="AK25" s="459"/>
      <c r="AL25" s="501"/>
      <c r="AM25" s="458" t="s">
        <v>141</v>
      </c>
      <c r="AN25" s="459"/>
      <c r="AO25" s="459"/>
      <c r="AP25" s="459"/>
      <c r="AQ25" s="459"/>
      <c r="AR25" s="501"/>
      <c r="AS25" s="458" t="s">
        <v>141</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519640</v>
      </c>
      <c r="BO25" s="371"/>
      <c r="BP25" s="371"/>
      <c r="BQ25" s="371"/>
      <c r="BR25" s="371"/>
      <c r="BS25" s="371"/>
      <c r="BT25" s="371"/>
      <c r="BU25" s="372"/>
      <c r="BV25" s="370">
        <v>501939</v>
      </c>
      <c r="BW25" s="371"/>
      <c r="BX25" s="371"/>
      <c r="BY25" s="371"/>
      <c r="BZ25" s="371"/>
      <c r="CA25" s="371"/>
      <c r="CB25" s="371"/>
      <c r="CC25" s="372"/>
      <c r="CD25" s="193"/>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0"/>
      <c r="B26" s="578"/>
      <c r="C26" s="554"/>
      <c r="D26" s="555"/>
      <c r="E26" s="457" t="s">
        <v>182</v>
      </c>
      <c r="F26" s="437"/>
      <c r="G26" s="437"/>
      <c r="H26" s="437"/>
      <c r="I26" s="437"/>
      <c r="J26" s="437"/>
      <c r="K26" s="438"/>
      <c r="L26" s="458">
        <v>1</v>
      </c>
      <c r="M26" s="459"/>
      <c r="N26" s="459"/>
      <c r="O26" s="459"/>
      <c r="P26" s="501"/>
      <c r="Q26" s="458">
        <v>6210</v>
      </c>
      <c r="R26" s="459"/>
      <c r="S26" s="459"/>
      <c r="T26" s="459"/>
      <c r="U26" s="459"/>
      <c r="V26" s="501"/>
      <c r="W26" s="553"/>
      <c r="X26" s="554"/>
      <c r="Y26" s="555"/>
      <c r="Z26" s="457" t="s">
        <v>183</v>
      </c>
      <c r="AA26" s="559"/>
      <c r="AB26" s="559"/>
      <c r="AC26" s="559"/>
      <c r="AD26" s="559"/>
      <c r="AE26" s="559"/>
      <c r="AF26" s="559"/>
      <c r="AG26" s="560"/>
      <c r="AH26" s="458">
        <v>4</v>
      </c>
      <c r="AI26" s="459"/>
      <c r="AJ26" s="459"/>
      <c r="AK26" s="459"/>
      <c r="AL26" s="501"/>
      <c r="AM26" s="458">
        <v>14476</v>
      </c>
      <c r="AN26" s="459"/>
      <c r="AO26" s="459"/>
      <c r="AP26" s="459"/>
      <c r="AQ26" s="459"/>
      <c r="AR26" s="501"/>
      <c r="AS26" s="458">
        <v>3619</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141</v>
      </c>
      <c r="BW26" s="408"/>
      <c r="BX26" s="408"/>
      <c r="BY26" s="408"/>
      <c r="BZ26" s="408"/>
      <c r="CA26" s="408"/>
      <c r="CB26" s="408"/>
      <c r="CC26" s="409"/>
      <c r="CD26" s="193"/>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0"/>
      <c r="B27" s="578"/>
      <c r="C27" s="554"/>
      <c r="D27" s="555"/>
      <c r="E27" s="457" t="s">
        <v>185</v>
      </c>
      <c r="F27" s="437"/>
      <c r="G27" s="437"/>
      <c r="H27" s="437"/>
      <c r="I27" s="437"/>
      <c r="J27" s="437"/>
      <c r="K27" s="438"/>
      <c r="L27" s="458">
        <v>1</v>
      </c>
      <c r="M27" s="459"/>
      <c r="N27" s="459"/>
      <c r="O27" s="459"/>
      <c r="P27" s="501"/>
      <c r="Q27" s="458">
        <v>3310</v>
      </c>
      <c r="R27" s="459"/>
      <c r="S27" s="459"/>
      <c r="T27" s="459"/>
      <c r="U27" s="459"/>
      <c r="V27" s="501"/>
      <c r="W27" s="553"/>
      <c r="X27" s="554"/>
      <c r="Y27" s="555"/>
      <c r="Z27" s="457" t="s">
        <v>186</v>
      </c>
      <c r="AA27" s="437"/>
      <c r="AB27" s="437"/>
      <c r="AC27" s="437"/>
      <c r="AD27" s="437"/>
      <c r="AE27" s="437"/>
      <c r="AF27" s="437"/>
      <c r="AG27" s="438"/>
      <c r="AH27" s="458">
        <v>26</v>
      </c>
      <c r="AI27" s="459"/>
      <c r="AJ27" s="459"/>
      <c r="AK27" s="459"/>
      <c r="AL27" s="501"/>
      <c r="AM27" s="458">
        <v>67759</v>
      </c>
      <c r="AN27" s="459"/>
      <c r="AO27" s="459"/>
      <c r="AP27" s="459"/>
      <c r="AQ27" s="459"/>
      <c r="AR27" s="501"/>
      <c r="AS27" s="458">
        <v>2606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188</v>
      </c>
      <c r="BW27" s="527"/>
      <c r="BX27" s="527"/>
      <c r="BY27" s="527"/>
      <c r="BZ27" s="527"/>
      <c r="CA27" s="527"/>
      <c r="CB27" s="527"/>
      <c r="CC27" s="528"/>
      <c r="CD27" s="195"/>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0"/>
      <c r="B28" s="578"/>
      <c r="C28" s="554"/>
      <c r="D28" s="555"/>
      <c r="E28" s="457" t="s">
        <v>189</v>
      </c>
      <c r="F28" s="437"/>
      <c r="G28" s="437"/>
      <c r="H28" s="437"/>
      <c r="I28" s="437"/>
      <c r="J28" s="437"/>
      <c r="K28" s="438"/>
      <c r="L28" s="458">
        <v>1</v>
      </c>
      <c r="M28" s="459"/>
      <c r="N28" s="459"/>
      <c r="O28" s="459"/>
      <c r="P28" s="501"/>
      <c r="Q28" s="458">
        <v>2400</v>
      </c>
      <c r="R28" s="459"/>
      <c r="S28" s="459"/>
      <c r="T28" s="459"/>
      <c r="U28" s="459"/>
      <c r="V28" s="501"/>
      <c r="W28" s="553"/>
      <c r="X28" s="554"/>
      <c r="Y28" s="555"/>
      <c r="Z28" s="457" t="s">
        <v>190</v>
      </c>
      <c r="AA28" s="437"/>
      <c r="AB28" s="437"/>
      <c r="AC28" s="437"/>
      <c r="AD28" s="437"/>
      <c r="AE28" s="437"/>
      <c r="AF28" s="437"/>
      <c r="AG28" s="438"/>
      <c r="AH28" s="458" t="s">
        <v>142</v>
      </c>
      <c r="AI28" s="459"/>
      <c r="AJ28" s="459"/>
      <c r="AK28" s="459"/>
      <c r="AL28" s="501"/>
      <c r="AM28" s="458" t="s">
        <v>188</v>
      </c>
      <c r="AN28" s="459"/>
      <c r="AO28" s="459"/>
      <c r="AP28" s="459"/>
      <c r="AQ28" s="459"/>
      <c r="AR28" s="501"/>
      <c r="AS28" s="458" t="s">
        <v>141</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2243386</v>
      </c>
      <c r="BO28" s="371"/>
      <c r="BP28" s="371"/>
      <c r="BQ28" s="371"/>
      <c r="BR28" s="371"/>
      <c r="BS28" s="371"/>
      <c r="BT28" s="371"/>
      <c r="BU28" s="372"/>
      <c r="BV28" s="370">
        <v>1756617</v>
      </c>
      <c r="BW28" s="371"/>
      <c r="BX28" s="371"/>
      <c r="BY28" s="371"/>
      <c r="BZ28" s="371"/>
      <c r="CA28" s="371"/>
      <c r="CB28" s="371"/>
      <c r="CC28" s="372"/>
      <c r="CD28" s="193"/>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0"/>
      <c r="B29" s="578"/>
      <c r="C29" s="554"/>
      <c r="D29" s="555"/>
      <c r="E29" s="457" t="s">
        <v>192</v>
      </c>
      <c r="F29" s="437"/>
      <c r="G29" s="437"/>
      <c r="H29" s="437"/>
      <c r="I29" s="437"/>
      <c r="J29" s="437"/>
      <c r="K29" s="438"/>
      <c r="L29" s="458">
        <v>13</v>
      </c>
      <c r="M29" s="459"/>
      <c r="N29" s="459"/>
      <c r="O29" s="459"/>
      <c r="P29" s="501"/>
      <c r="Q29" s="458">
        <v>2240</v>
      </c>
      <c r="R29" s="459"/>
      <c r="S29" s="459"/>
      <c r="T29" s="459"/>
      <c r="U29" s="459"/>
      <c r="V29" s="501"/>
      <c r="W29" s="556"/>
      <c r="X29" s="557"/>
      <c r="Y29" s="558"/>
      <c r="Z29" s="457" t="s">
        <v>193</v>
      </c>
      <c r="AA29" s="437"/>
      <c r="AB29" s="437"/>
      <c r="AC29" s="437"/>
      <c r="AD29" s="437"/>
      <c r="AE29" s="437"/>
      <c r="AF29" s="437"/>
      <c r="AG29" s="438"/>
      <c r="AH29" s="458">
        <v>178</v>
      </c>
      <c r="AI29" s="459"/>
      <c r="AJ29" s="459"/>
      <c r="AK29" s="459"/>
      <c r="AL29" s="501"/>
      <c r="AM29" s="458">
        <v>529535</v>
      </c>
      <c r="AN29" s="459"/>
      <c r="AO29" s="459"/>
      <c r="AP29" s="459"/>
      <c r="AQ29" s="459"/>
      <c r="AR29" s="501"/>
      <c r="AS29" s="458">
        <v>2975</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104684</v>
      </c>
      <c r="BO29" s="408"/>
      <c r="BP29" s="408"/>
      <c r="BQ29" s="408"/>
      <c r="BR29" s="408"/>
      <c r="BS29" s="408"/>
      <c r="BT29" s="408"/>
      <c r="BU29" s="409"/>
      <c r="BV29" s="407">
        <v>104680</v>
      </c>
      <c r="BW29" s="408"/>
      <c r="BX29" s="408"/>
      <c r="BY29" s="408"/>
      <c r="BZ29" s="408"/>
      <c r="CA29" s="408"/>
      <c r="CB29" s="408"/>
      <c r="CC29" s="409"/>
      <c r="CD29" s="195"/>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93.7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1682341</v>
      </c>
      <c r="BO30" s="527"/>
      <c r="BP30" s="527"/>
      <c r="BQ30" s="527"/>
      <c r="BR30" s="527"/>
      <c r="BS30" s="527"/>
      <c r="BT30" s="527"/>
      <c r="BU30" s="528"/>
      <c r="BV30" s="526">
        <v>1677876</v>
      </c>
      <c r="BW30" s="527"/>
      <c r="BX30" s="527"/>
      <c r="BY30" s="527"/>
      <c r="BZ30" s="527"/>
      <c r="CA30" s="527"/>
      <c r="CB30" s="527"/>
      <c r="CC30" s="528"/>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2">
      <c r="A31" s="180"/>
      <c r="B31" s="202"/>
      <c r="DI31" s="203"/>
    </row>
    <row r="32" spans="1:113" ht="13.5" customHeight="1" x14ac:dyDescent="0.2">
      <c r="A32" s="180"/>
      <c r="B32" s="204"/>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3"/>
    </row>
    <row r="33" spans="1:113" ht="13.5" customHeight="1" x14ac:dyDescent="0.2">
      <c r="A33" s="180"/>
      <c r="B33" s="204"/>
      <c r="C33" s="431" t="s">
        <v>202</v>
      </c>
      <c r="D33" s="431"/>
      <c r="E33" s="396" t="s">
        <v>203</v>
      </c>
      <c r="F33" s="396"/>
      <c r="G33" s="396"/>
      <c r="H33" s="396"/>
      <c r="I33" s="396"/>
      <c r="J33" s="396"/>
      <c r="K33" s="396"/>
      <c r="L33" s="396"/>
      <c r="M33" s="396"/>
      <c r="N33" s="396"/>
      <c r="O33" s="396"/>
      <c r="P33" s="396"/>
      <c r="Q33" s="396"/>
      <c r="R33" s="396"/>
      <c r="S33" s="396"/>
      <c r="T33" s="205"/>
      <c r="U33" s="431" t="s">
        <v>202</v>
      </c>
      <c r="V33" s="431"/>
      <c r="W33" s="396" t="s">
        <v>203</v>
      </c>
      <c r="X33" s="396"/>
      <c r="Y33" s="396"/>
      <c r="Z33" s="396"/>
      <c r="AA33" s="396"/>
      <c r="AB33" s="396"/>
      <c r="AC33" s="396"/>
      <c r="AD33" s="396"/>
      <c r="AE33" s="396"/>
      <c r="AF33" s="396"/>
      <c r="AG33" s="396"/>
      <c r="AH33" s="396"/>
      <c r="AI33" s="396"/>
      <c r="AJ33" s="396"/>
      <c r="AK33" s="396"/>
      <c r="AL33" s="205"/>
      <c r="AM33" s="431" t="s">
        <v>204</v>
      </c>
      <c r="AN33" s="431"/>
      <c r="AO33" s="396" t="s">
        <v>203</v>
      </c>
      <c r="AP33" s="396"/>
      <c r="AQ33" s="396"/>
      <c r="AR33" s="396"/>
      <c r="AS33" s="396"/>
      <c r="AT33" s="396"/>
      <c r="AU33" s="396"/>
      <c r="AV33" s="396"/>
      <c r="AW33" s="396"/>
      <c r="AX33" s="396"/>
      <c r="AY33" s="396"/>
      <c r="AZ33" s="396"/>
      <c r="BA33" s="396"/>
      <c r="BB33" s="396"/>
      <c r="BC33" s="396"/>
      <c r="BD33" s="206"/>
      <c r="BE33" s="396" t="s">
        <v>205</v>
      </c>
      <c r="BF33" s="396"/>
      <c r="BG33" s="396" t="s">
        <v>206</v>
      </c>
      <c r="BH33" s="396"/>
      <c r="BI33" s="396"/>
      <c r="BJ33" s="396"/>
      <c r="BK33" s="396"/>
      <c r="BL33" s="396"/>
      <c r="BM33" s="396"/>
      <c r="BN33" s="396"/>
      <c r="BO33" s="396"/>
      <c r="BP33" s="396"/>
      <c r="BQ33" s="396"/>
      <c r="BR33" s="396"/>
      <c r="BS33" s="396"/>
      <c r="BT33" s="396"/>
      <c r="BU33" s="396"/>
      <c r="BV33" s="206"/>
      <c r="BW33" s="431" t="s">
        <v>205</v>
      </c>
      <c r="BX33" s="431"/>
      <c r="BY33" s="396" t="s">
        <v>207</v>
      </c>
      <c r="BZ33" s="396"/>
      <c r="CA33" s="396"/>
      <c r="CB33" s="396"/>
      <c r="CC33" s="396"/>
      <c r="CD33" s="396"/>
      <c r="CE33" s="396"/>
      <c r="CF33" s="396"/>
      <c r="CG33" s="396"/>
      <c r="CH33" s="396"/>
      <c r="CI33" s="396"/>
      <c r="CJ33" s="396"/>
      <c r="CK33" s="396"/>
      <c r="CL33" s="396"/>
      <c r="CM33" s="396"/>
      <c r="CN33" s="205"/>
      <c r="CO33" s="431" t="s">
        <v>208</v>
      </c>
      <c r="CP33" s="431"/>
      <c r="CQ33" s="396" t="s">
        <v>209</v>
      </c>
      <c r="CR33" s="396"/>
      <c r="CS33" s="396"/>
      <c r="CT33" s="396"/>
      <c r="CU33" s="396"/>
      <c r="CV33" s="396"/>
      <c r="CW33" s="396"/>
      <c r="CX33" s="396"/>
      <c r="CY33" s="396"/>
      <c r="CZ33" s="396"/>
      <c r="DA33" s="396"/>
      <c r="DB33" s="396"/>
      <c r="DC33" s="396"/>
      <c r="DD33" s="396"/>
      <c r="DE33" s="396"/>
      <c r="DF33" s="205"/>
      <c r="DG33" s="596" t="s">
        <v>210</v>
      </c>
      <c r="DH33" s="596"/>
      <c r="DI33" s="207"/>
    </row>
    <row r="34" spans="1:113" ht="32.25" customHeight="1" x14ac:dyDescent="0.2">
      <c r="A34" s="180"/>
      <c r="B34" s="20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0"/>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0"/>
      <c r="BE34" s="597">
        <f>IF(BG34="","",MAX(C34:D43,U34:V43,AM34:AN43)+1)</f>
        <v>8</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0"/>
      <c r="BW34" s="597">
        <f>IF(BY34="","",MAX(C34:D43,U34:V43,AM34:AN43,BE34:BF43)+1)</f>
        <v>11</v>
      </c>
      <c r="BX34" s="597"/>
      <c r="BY34" s="598" t="str">
        <f>IF('各会計、関係団体の財政状況及び健全化判断比率'!B68="","",'各会計、関係団体の財政状況及び健全化判断比率'!B68)</f>
        <v>鳥取県町村総合事務組合</v>
      </c>
      <c r="BZ34" s="598"/>
      <c r="CA34" s="598"/>
      <c r="CB34" s="598"/>
      <c r="CC34" s="598"/>
      <c r="CD34" s="598"/>
      <c r="CE34" s="598"/>
      <c r="CF34" s="598"/>
      <c r="CG34" s="598"/>
      <c r="CH34" s="598"/>
      <c r="CI34" s="598"/>
      <c r="CJ34" s="598"/>
      <c r="CK34" s="598"/>
      <c r="CL34" s="598"/>
      <c r="CM34" s="598"/>
      <c r="CN34" s="180"/>
      <c r="CO34" s="597">
        <f>IF(CQ34="","",MAX(C34:D43,U34:V43,AM34:AN43,BE34:BF43,BW34:BX43)+1)</f>
        <v>17</v>
      </c>
      <c r="CP34" s="597"/>
      <c r="CQ34" s="598" t="str">
        <f>IF('各会計、関係団体の財政状況及び健全化判断比率'!BS7="","",'各会計、関係団体の財政状況及び健全化判断比率'!BS7)</f>
        <v>一般財団法人北栄スポーツクラブ</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7"/>
    </row>
    <row r="35" spans="1:113" ht="32.25" customHeight="1" x14ac:dyDescent="0.2">
      <c r="A35" s="180"/>
      <c r="B35" s="204"/>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0"/>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0"/>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0"/>
      <c r="BE35" s="597">
        <f t="shared" ref="BE35:BE43" si="1">IF(BG35="","",BE34+1)</f>
        <v>9</v>
      </c>
      <c r="BF35" s="597"/>
      <c r="BG35" s="598" t="str">
        <f>IF('各会計、関係団体の財政状況及び健全化判断比率'!B35="","",'各会計、関係団体の財政状況及び健全化判断比率'!B35)</f>
        <v>合併処理浄化槽事業特別会計</v>
      </c>
      <c r="BH35" s="598"/>
      <c r="BI35" s="598"/>
      <c r="BJ35" s="598"/>
      <c r="BK35" s="598"/>
      <c r="BL35" s="598"/>
      <c r="BM35" s="598"/>
      <c r="BN35" s="598"/>
      <c r="BO35" s="598"/>
      <c r="BP35" s="598"/>
      <c r="BQ35" s="598"/>
      <c r="BR35" s="598"/>
      <c r="BS35" s="598"/>
      <c r="BT35" s="598"/>
      <c r="BU35" s="598"/>
      <c r="BV35" s="180"/>
      <c r="BW35" s="597">
        <f t="shared" ref="BW35:BW43" si="2">IF(BY35="","",BW34+1)</f>
        <v>12</v>
      </c>
      <c r="BX35" s="597"/>
      <c r="BY35" s="598" t="str">
        <f>IF('各会計、関係団体の財政状況及び健全化判断比率'!B69="","",'各会計、関係団体の財政状況及び健全化判断比率'!B69)</f>
        <v>鳥取中部ふるさと広域連合</v>
      </c>
      <c r="BZ35" s="598"/>
      <c r="CA35" s="598"/>
      <c r="CB35" s="598"/>
      <c r="CC35" s="598"/>
      <c r="CD35" s="598"/>
      <c r="CE35" s="598"/>
      <c r="CF35" s="598"/>
      <c r="CG35" s="598"/>
      <c r="CH35" s="598"/>
      <c r="CI35" s="598"/>
      <c r="CJ35" s="598"/>
      <c r="CK35" s="598"/>
      <c r="CL35" s="598"/>
      <c r="CM35" s="598"/>
      <c r="CN35" s="180"/>
      <c r="CO35" s="597">
        <f t="shared" ref="CO35:CO43" si="3">IF(CQ35="","",CO34+1)</f>
        <v>18</v>
      </c>
      <c r="CP35" s="597"/>
      <c r="CQ35" s="598" t="str">
        <f>IF('各会計、関係団体の財政状況及び健全化判断比率'!BS8="","",'各会計、関係団体の財政状況及び健全化判断比率'!BS8)</f>
        <v>株式会社北栄ドリーム農場</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7"/>
    </row>
    <row r="36" spans="1:113" ht="32.25" customHeight="1" x14ac:dyDescent="0.2">
      <c r="A36" s="180"/>
      <c r="B36" s="204"/>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0"/>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0"/>
      <c r="AM36" s="597">
        <f t="shared" si="0"/>
        <v>7</v>
      </c>
      <c r="AN36" s="597"/>
      <c r="AO36" s="598" t="str">
        <f>IF('各会計、関係団体の財政状況及び健全化判断比率'!B33="","",'各会計、関係団体の財政状況及び健全化判断比率'!B33)</f>
        <v>風力発電事業会計</v>
      </c>
      <c r="AP36" s="598"/>
      <c r="AQ36" s="598"/>
      <c r="AR36" s="598"/>
      <c r="AS36" s="598"/>
      <c r="AT36" s="598"/>
      <c r="AU36" s="598"/>
      <c r="AV36" s="598"/>
      <c r="AW36" s="598"/>
      <c r="AX36" s="598"/>
      <c r="AY36" s="598"/>
      <c r="AZ36" s="598"/>
      <c r="BA36" s="598"/>
      <c r="BB36" s="598"/>
      <c r="BC36" s="598"/>
      <c r="BD36" s="180"/>
      <c r="BE36" s="597">
        <f t="shared" si="1"/>
        <v>10</v>
      </c>
      <c r="BF36" s="597"/>
      <c r="BG36" s="598" t="str">
        <f>IF('各会計、関係団体の財政状況及び健全化判断比率'!B36="","",'各会計、関係団体の財政状況及び健全化判断比率'!B36)</f>
        <v>大栄歴史文化学習館特別会計</v>
      </c>
      <c r="BH36" s="598"/>
      <c r="BI36" s="598"/>
      <c r="BJ36" s="598"/>
      <c r="BK36" s="598"/>
      <c r="BL36" s="598"/>
      <c r="BM36" s="598"/>
      <c r="BN36" s="598"/>
      <c r="BO36" s="598"/>
      <c r="BP36" s="598"/>
      <c r="BQ36" s="598"/>
      <c r="BR36" s="598"/>
      <c r="BS36" s="598"/>
      <c r="BT36" s="598"/>
      <c r="BU36" s="598"/>
      <c r="BV36" s="180"/>
      <c r="BW36" s="597">
        <f t="shared" si="2"/>
        <v>13</v>
      </c>
      <c r="BX36" s="597"/>
      <c r="BY36" s="598" t="str">
        <f>IF('各会計、関係団体の財政状況及び健全化判断比率'!B70="","",'各会計、関係団体の財政状況及び健全化判断比率'!B70)</f>
        <v>鳥取中部ふるさと広域連合</v>
      </c>
      <c r="BZ36" s="598"/>
      <c r="CA36" s="598"/>
      <c r="CB36" s="598"/>
      <c r="CC36" s="598"/>
      <c r="CD36" s="598"/>
      <c r="CE36" s="598"/>
      <c r="CF36" s="598"/>
      <c r="CG36" s="598"/>
      <c r="CH36" s="598"/>
      <c r="CI36" s="598"/>
      <c r="CJ36" s="598"/>
      <c r="CK36" s="598"/>
      <c r="CL36" s="598"/>
      <c r="CM36" s="598"/>
      <c r="CN36" s="180"/>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7"/>
    </row>
    <row r="37" spans="1:113" ht="32.25" customHeight="1" x14ac:dyDescent="0.2">
      <c r="A37" s="180"/>
      <c r="B37" s="204"/>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t="str">
        <f t="shared" si="4"/>
        <v/>
      </c>
      <c r="V37" s="597"/>
      <c r="W37" s="598"/>
      <c r="X37" s="598"/>
      <c r="Y37" s="598"/>
      <c r="Z37" s="598"/>
      <c r="AA37" s="598"/>
      <c r="AB37" s="598"/>
      <c r="AC37" s="598"/>
      <c r="AD37" s="598"/>
      <c r="AE37" s="598"/>
      <c r="AF37" s="598"/>
      <c r="AG37" s="598"/>
      <c r="AH37" s="598"/>
      <c r="AI37" s="598"/>
      <c r="AJ37" s="598"/>
      <c r="AK37" s="598"/>
      <c r="AL37" s="180"/>
      <c r="AM37" s="597" t="str">
        <f t="shared" si="0"/>
        <v/>
      </c>
      <c r="AN37" s="597"/>
      <c r="AO37" s="598"/>
      <c r="AP37" s="598"/>
      <c r="AQ37" s="598"/>
      <c r="AR37" s="598"/>
      <c r="AS37" s="598"/>
      <c r="AT37" s="598"/>
      <c r="AU37" s="598"/>
      <c r="AV37" s="598"/>
      <c r="AW37" s="598"/>
      <c r="AX37" s="598"/>
      <c r="AY37" s="598"/>
      <c r="AZ37" s="598"/>
      <c r="BA37" s="598"/>
      <c r="BB37" s="598"/>
      <c r="BC37" s="598"/>
      <c r="BD37" s="180"/>
      <c r="BE37" s="597" t="str">
        <f t="shared" si="1"/>
        <v/>
      </c>
      <c r="BF37" s="597"/>
      <c r="BG37" s="598"/>
      <c r="BH37" s="598"/>
      <c r="BI37" s="598"/>
      <c r="BJ37" s="598"/>
      <c r="BK37" s="598"/>
      <c r="BL37" s="598"/>
      <c r="BM37" s="598"/>
      <c r="BN37" s="598"/>
      <c r="BO37" s="598"/>
      <c r="BP37" s="598"/>
      <c r="BQ37" s="598"/>
      <c r="BR37" s="598"/>
      <c r="BS37" s="598"/>
      <c r="BT37" s="598"/>
      <c r="BU37" s="598"/>
      <c r="BV37" s="180"/>
      <c r="BW37" s="597">
        <f t="shared" si="2"/>
        <v>14</v>
      </c>
      <c r="BX37" s="597"/>
      <c r="BY37" s="598" t="str">
        <f>IF('各会計、関係団体の財政状況及び健全化判断比率'!B71="","",'各会計、関係団体の財政状況及び健全化判断比率'!B71)</f>
        <v>鳥取中部ふるさと広域連合</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7"/>
    </row>
    <row r="38" spans="1:113" ht="32.25" customHeight="1" x14ac:dyDescent="0.2">
      <c r="A38" s="180"/>
      <c r="B38" s="204"/>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t="str">
        <f t="shared" si="4"/>
        <v/>
      </c>
      <c r="V38" s="597"/>
      <c r="W38" s="598"/>
      <c r="X38" s="598"/>
      <c r="Y38" s="598"/>
      <c r="Z38" s="598"/>
      <c r="AA38" s="598"/>
      <c r="AB38" s="598"/>
      <c r="AC38" s="598"/>
      <c r="AD38" s="598"/>
      <c r="AE38" s="598"/>
      <c r="AF38" s="598"/>
      <c r="AG38" s="598"/>
      <c r="AH38" s="598"/>
      <c r="AI38" s="598"/>
      <c r="AJ38" s="598"/>
      <c r="AK38" s="598"/>
      <c r="AL38" s="180"/>
      <c r="AM38" s="597" t="str">
        <f t="shared" si="0"/>
        <v/>
      </c>
      <c r="AN38" s="597"/>
      <c r="AO38" s="598"/>
      <c r="AP38" s="598"/>
      <c r="AQ38" s="598"/>
      <c r="AR38" s="598"/>
      <c r="AS38" s="598"/>
      <c r="AT38" s="598"/>
      <c r="AU38" s="598"/>
      <c r="AV38" s="598"/>
      <c r="AW38" s="598"/>
      <c r="AX38" s="598"/>
      <c r="AY38" s="598"/>
      <c r="AZ38" s="598"/>
      <c r="BA38" s="598"/>
      <c r="BB38" s="598"/>
      <c r="BC38" s="598"/>
      <c r="BD38" s="180"/>
      <c r="BE38" s="597" t="str">
        <f t="shared" si="1"/>
        <v/>
      </c>
      <c r="BF38" s="597"/>
      <c r="BG38" s="598"/>
      <c r="BH38" s="598"/>
      <c r="BI38" s="598"/>
      <c r="BJ38" s="598"/>
      <c r="BK38" s="598"/>
      <c r="BL38" s="598"/>
      <c r="BM38" s="598"/>
      <c r="BN38" s="598"/>
      <c r="BO38" s="598"/>
      <c r="BP38" s="598"/>
      <c r="BQ38" s="598"/>
      <c r="BR38" s="598"/>
      <c r="BS38" s="598"/>
      <c r="BT38" s="598"/>
      <c r="BU38" s="598"/>
      <c r="BV38" s="180"/>
      <c r="BW38" s="597">
        <f t="shared" si="2"/>
        <v>15</v>
      </c>
      <c r="BX38" s="597"/>
      <c r="BY38" s="598" t="str">
        <f>IF('各会計、関係団体の財政状況及び健全化判断比率'!B72="","",'各会計、関係団体の財政状況及び健全化判断比率'!B72)</f>
        <v>鳥取県後期高齢者医療広域連合</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7"/>
    </row>
    <row r="39" spans="1:113" ht="32.25" customHeight="1" x14ac:dyDescent="0.2">
      <c r="A39" s="180"/>
      <c r="B39" s="204"/>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t="str">
        <f t="shared" si="4"/>
        <v/>
      </c>
      <c r="V39" s="597"/>
      <c r="W39" s="598"/>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f t="shared" si="2"/>
        <v>16</v>
      </c>
      <c r="BX39" s="597"/>
      <c r="BY39" s="598" t="str">
        <f>IF('各会計、関係団体の財政状況及び健全化判断比率'!B73="","",'各会計、関係団体の財政状況及び健全化判断比率'!B73)</f>
        <v>鳥取県後期高齢者医療広域連合</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7"/>
    </row>
    <row r="40" spans="1:113" ht="32.25" customHeight="1" x14ac:dyDescent="0.2">
      <c r="A40" s="180"/>
      <c r="B40" s="20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7"/>
    </row>
    <row r="41" spans="1:113" ht="32.25" customHeight="1" x14ac:dyDescent="0.2">
      <c r="A41" s="180"/>
      <c r="B41" s="20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7"/>
    </row>
    <row r="42" spans="1:113" ht="32.25" customHeight="1" x14ac:dyDescent="0.2">
      <c r="B42" s="20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7"/>
    </row>
    <row r="43" spans="1:113" ht="32.25" customHeight="1" x14ac:dyDescent="0.2">
      <c r="B43" s="20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7"/>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TamHlHDQsoWnooehC2XWaAg/Y+XLkrx+DMPlaAQnvnM9DchTdFS30wTjvlPfXHl/Shezd8MtJ3/7CkCAc+aog==" saltValue="ObgNQ6na3e6bRxaXDBtE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2" t="s">
        <v>565</v>
      </c>
      <c r="D34" s="1152"/>
      <c r="E34" s="1153"/>
      <c r="F34" s="32" t="s">
        <v>515</v>
      </c>
      <c r="G34" s="33">
        <v>3.14</v>
      </c>
      <c r="H34" s="33">
        <v>5.5</v>
      </c>
      <c r="I34" s="33">
        <v>6.11</v>
      </c>
      <c r="J34" s="34">
        <v>7.33</v>
      </c>
      <c r="K34" s="22"/>
      <c r="L34" s="22"/>
      <c r="M34" s="22"/>
      <c r="N34" s="22"/>
      <c r="O34" s="22"/>
      <c r="P34" s="22"/>
    </row>
    <row r="35" spans="1:16" ht="39" customHeight="1" x14ac:dyDescent="0.2">
      <c r="A35" s="22"/>
      <c r="B35" s="35"/>
      <c r="C35" s="1146" t="s">
        <v>566</v>
      </c>
      <c r="D35" s="1147"/>
      <c r="E35" s="1148"/>
      <c r="F35" s="36" t="s">
        <v>515</v>
      </c>
      <c r="G35" s="37">
        <v>3.5</v>
      </c>
      <c r="H35" s="37">
        <v>4.8600000000000003</v>
      </c>
      <c r="I35" s="37">
        <v>4.63</v>
      </c>
      <c r="J35" s="38">
        <v>6.41</v>
      </c>
      <c r="K35" s="22"/>
      <c r="L35" s="22"/>
      <c r="M35" s="22"/>
      <c r="N35" s="22"/>
      <c r="O35" s="22"/>
      <c r="P35" s="22"/>
    </row>
    <row r="36" spans="1:16" ht="39" customHeight="1" x14ac:dyDescent="0.2">
      <c r="A36" s="22"/>
      <c r="B36" s="35"/>
      <c r="C36" s="1146" t="s">
        <v>567</v>
      </c>
      <c r="D36" s="1147"/>
      <c r="E36" s="1148"/>
      <c r="F36" s="36" t="s">
        <v>515</v>
      </c>
      <c r="G36" s="37">
        <v>4.1399999999999997</v>
      </c>
      <c r="H36" s="37">
        <v>5.89</v>
      </c>
      <c r="I36" s="37">
        <v>5.34</v>
      </c>
      <c r="J36" s="38">
        <v>5.9</v>
      </c>
      <c r="K36" s="22"/>
      <c r="L36" s="22"/>
      <c r="M36" s="22"/>
      <c r="N36" s="22"/>
      <c r="O36" s="22"/>
      <c r="P36" s="22"/>
    </row>
    <row r="37" spans="1:16" ht="39" customHeight="1" x14ac:dyDescent="0.2">
      <c r="A37" s="22"/>
      <c r="B37" s="35"/>
      <c r="C37" s="1146" t="s">
        <v>568</v>
      </c>
      <c r="D37" s="1147"/>
      <c r="E37" s="1148"/>
      <c r="F37" s="36">
        <v>4.99</v>
      </c>
      <c r="G37" s="37">
        <v>2.9</v>
      </c>
      <c r="H37" s="37">
        <v>4.3600000000000003</v>
      </c>
      <c r="I37" s="37">
        <v>6.58</v>
      </c>
      <c r="J37" s="38">
        <v>5.18</v>
      </c>
      <c r="K37" s="22"/>
      <c r="L37" s="22"/>
      <c r="M37" s="22"/>
      <c r="N37" s="22"/>
      <c r="O37" s="22"/>
      <c r="P37" s="22"/>
    </row>
    <row r="38" spans="1:16" ht="39" customHeight="1" x14ac:dyDescent="0.2">
      <c r="A38" s="22"/>
      <c r="B38" s="35"/>
      <c r="C38" s="1146" t="s">
        <v>569</v>
      </c>
      <c r="D38" s="1147"/>
      <c r="E38" s="1148"/>
      <c r="F38" s="36">
        <v>0.78</v>
      </c>
      <c r="G38" s="37">
        <v>0.63</v>
      </c>
      <c r="H38" s="37">
        <v>0.8</v>
      </c>
      <c r="I38" s="37">
        <v>1.2</v>
      </c>
      <c r="J38" s="38">
        <v>2.78</v>
      </c>
      <c r="K38" s="22"/>
      <c r="L38" s="22"/>
      <c r="M38" s="22"/>
      <c r="N38" s="22"/>
      <c r="O38" s="22"/>
      <c r="P38" s="22"/>
    </row>
    <row r="39" spans="1:16" ht="39" customHeight="1" x14ac:dyDescent="0.2">
      <c r="A39" s="22"/>
      <c r="B39" s="35"/>
      <c r="C39" s="1146" t="s">
        <v>570</v>
      </c>
      <c r="D39" s="1147"/>
      <c r="E39" s="1148"/>
      <c r="F39" s="36">
        <v>1.21</v>
      </c>
      <c r="G39" s="37">
        <v>1.46</v>
      </c>
      <c r="H39" s="37">
        <v>1.56</v>
      </c>
      <c r="I39" s="37">
        <v>1.82</v>
      </c>
      <c r="J39" s="38">
        <v>1.04</v>
      </c>
      <c r="K39" s="22"/>
      <c r="L39" s="22"/>
      <c r="M39" s="22"/>
      <c r="N39" s="22"/>
      <c r="O39" s="22"/>
      <c r="P39" s="22"/>
    </row>
    <row r="40" spans="1:16" ht="39" customHeight="1" x14ac:dyDescent="0.2">
      <c r="A40" s="22"/>
      <c r="B40" s="35"/>
      <c r="C40" s="1146" t="s">
        <v>571</v>
      </c>
      <c r="D40" s="1147"/>
      <c r="E40" s="1148"/>
      <c r="F40" s="36">
        <v>0.22</v>
      </c>
      <c r="G40" s="37">
        <v>0.25</v>
      </c>
      <c r="H40" s="37">
        <v>0</v>
      </c>
      <c r="I40" s="37">
        <v>0</v>
      </c>
      <c r="J40" s="38">
        <v>0.24</v>
      </c>
      <c r="K40" s="22"/>
      <c r="L40" s="22"/>
      <c r="M40" s="22"/>
      <c r="N40" s="22"/>
      <c r="O40" s="22"/>
      <c r="P40" s="22"/>
    </row>
    <row r="41" spans="1:16" ht="39" customHeight="1" x14ac:dyDescent="0.2">
      <c r="A41" s="22"/>
      <c r="B41" s="35"/>
      <c r="C41" s="1146" t="s">
        <v>572</v>
      </c>
      <c r="D41" s="1147"/>
      <c r="E41" s="1148"/>
      <c r="F41" s="36">
        <v>0.02</v>
      </c>
      <c r="G41" s="37">
        <v>0</v>
      </c>
      <c r="H41" s="37">
        <v>0</v>
      </c>
      <c r="I41" s="37">
        <v>0</v>
      </c>
      <c r="J41" s="38">
        <v>0.01</v>
      </c>
      <c r="K41" s="22"/>
      <c r="L41" s="22"/>
      <c r="M41" s="22"/>
      <c r="N41" s="22"/>
      <c r="O41" s="22"/>
      <c r="P41" s="22"/>
    </row>
    <row r="42" spans="1:16" ht="39" customHeight="1" x14ac:dyDescent="0.2">
      <c r="A42" s="22"/>
      <c r="B42" s="39"/>
      <c r="C42" s="1146" t="s">
        <v>573</v>
      </c>
      <c r="D42" s="1147"/>
      <c r="E42" s="1148"/>
      <c r="F42" s="36" t="s">
        <v>574</v>
      </c>
      <c r="G42" s="37" t="s">
        <v>575</v>
      </c>
      <c r="H42" s="37" t="s">
        <v>515</v>
      </c>
      <c r="I42" s="37" t="s">
        <v>515</v>
      </c>
      <c r="J42" s="38" t="s">
        <v>515</v>
      </c>
      <c r="K42" s="22"/>
      <c r="L42" s="22"/>
      <c r="M42" s="22"/>
      <c r="N42" s="22"/>
      <c r="O42" s="22"/>
      <c r="P42" s="22"/>
    </row>
    <row r="43" spans="1:16" ht="39" customHeight="1" thickBot="1" x14ac:dyDescent="0.25">
      <c r="A43" s="22"/>
      <c r="B43" s="40"/>
      <c r="C43" s="1149" t="s">
        <v>576</v>
      </c>
      <c r="D43" s="1150"/>
      <c r="E43" s="1151"/>
      <c r="F43" s="41">
        <v>7.46</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LlU+vmQra0gz0zzP1syHJhnzD61cGEnNGatJj5lzrgY/2Kuplt8s7YgdyFvjQYmTxhMjDQuBNphCjVz+sbNLQ==" saltValue="OKCcylw1b0lufSzGs5Vs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968</v>
      </c>
      <c r="L45" s="60">
        <v>853</v>
      </c>
      <c r="M45" s="60">
        <v>795</v>
      </c>
      <c r="N45" s="60">
        <v>804</v>
      </c>
      <c r="O45" s="61">
        <v>715</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515</v>
      </c>
      <c r="L46" s="64" t="s">
        <v>515</v>
      </c>
      <c r="M46" s="64" t="s">
        <v>515</v>
      </c>
      <c r="N46" s="64" t="s">
        <v>515</v>
      </c>
      <c r="O46" s="65" t="s">
        <v>515</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515</v>
      </c>
      <c r="L47" s="64" t="s">
        <v>515</v>
      </c>
      <c r="M47" s="64" t="s">
        <v>515</v>
      </c>
      <c r="N47" s="64" t="s">
        <v>515</v>
      </c>
      <c r="O47" s="65" t="s">
        <v>515</v>
      </c>
      <c r="P47" s="48"/>
      <c r="Q47" s="48"/>
      <c r="R47" s="48"/>
      <c r="S47" s="48"/>
      <c r="T47" s="48"/>
      <c r="U47" s="48"/>
    </row>
    <row r="48" spans="1:21" ht="30.75" customHeight="1" x14ac:dyDescent="0.2">
      <c r="A48" s="48"/>
      <c r="B48" s="1156"/>
      <c r="C48" s="1157"/>
      <c r="D48" s="62"/>
      <c r="E48" s="1162" t="s">
        <v>15</v>
      </c>
      <c r="F48" s="1162"/>
      <c r="G48" s="1162"/>
      <c r="H48" s="1162"/>
      <c r="I48" s="1162"/>
      <c r="J48" s="1163"/>
      <c r="K48" s="63">
        <v>803</v>
      </c>
      <c r="L48" s="64">
        <v>826</v>
      </c>
      <c r="M48" s="64">
        <v>814</v>
      </c>
      <c r="N48" s="64">
        <v>701</v>
      </c>
      <c r="O48" s="65">
        <v>766</v>
      </c>
      <c r="P48" s="48"/>
      <c r="Q48" s="48"/>
      <c r="R48" s="48"/>
      <c r="S48" s="48"/>
      <c r="T48" s="48"/>
      <c r="U48" s="48"/>
    </row>
    <row r="49" spans="1:21" ht="30.75" customHeight="1" x14ac:dyDescent="0.2">
      <c r="A49" s="48"/>
      <c r="B49" s="1156"/>
      <c r="C49" s="1157"/>
      <c r="D49" s="62"/>
      <c r="E49" s="1162" t="s">
        <v>16</v>
      </c>
      <c r="F49" s="1162"/>
      <c r="G49" s="1162"/>
      <c r="H49" s="1162"/>
      <c r="I49" s="1162"/>
      <c r="J49" s="1163"/>
      <c r="K49" s="63">
        <v>17</v>
      </c>
      <c r="L49" s="64">
        <v>14</v>
      </c>
      <c r="M49" s="64">
        <v>16</v>
      </c>
      <c r="N49" s="64">
        <v>18</v>
      </c>
      <c r="O49" s="65">
        <v>23</v>
      </c>
      <c r="P49" s="48"/>
      <c r="Q49" s="48"/>
      <c r="R49" s="48"/>
      <c r="S49" s="48"/>
      <c r="T49" s="48"/>
      <c r="U49" s="48"/>
    </row>
    <row r="50" spans="1:21" ht="30.75" customHeight="1" x14ac:dyDescent="0.2">
      <c r="A50" s="48"/>
      <c r="B50" s="1156"/>
      <c r="C50" s="1157"/>
      <c r="D50" s="62"/>
      <c r="E50" s="1162" t="s">
        <v>17</v>
      </c>
      <c r="F50" s="1162"/>
      <c r="G50" s="1162"/>
      <c r="H50" s="1162"/>
      <c r="I50" s="1162"/>
      <c r="J50" s="1163"/>
      <c r="K50" s="63">
        <v>4</v>
      </c>
      <c r="L50" s="64">
        <v>2</v>
      </c>
      <c r="M50" s="64">
        <v>2</v>
      </c>
      <c r="N50" s="64">
        <v>1</v>
      </c>
      <c r="O50" s="65">
        <v>1</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515</v>
      </c>
      <c r="L51" s="64" t="s">
        <v>515</v>
      </c>
      <c r="M51" s="64" t="s">
        <v>515</v>
      </c>
      <c r="N51" s="64" t="s">
        <v>515</v>
      </c>
      <c r="O51" s="65" t="s">
        <v>515</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1222</v>
      </c>
      <c r="L52" s="64">
        <v>1189</v>
      </c>
      <c r="M52" s="64">
        <v>1152</v>
      </c>
      <c r="N52" s="64">
        <v>1134</v>
      </c>
      <c r="O52" s="65">
        <v>1044</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570</v>
      </c>
      <c r="L53" s="69">
        <v>506</v>
      </c>
      <c r="M53" s="69">
        <v>475</v>
      </c>
      <c r="N53" s="69">
        <v>390</v>
      </c>
      <c r="O53" s="70">
        <v>461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70" t="s">
        <v>26</v>
      </c>
      <c r="C58" s="1171"/>
      <c r="D58" s="1176" t="s">
        <v>27</v>
      </c>
      <c r="E58" s="1177"/>
      <c r="F58" s="1177"/>
      <c r="G58" s="1177"/>
      <c r="H58" s="1177"/>
      <c r="I58" s="1177"/>
      <c r="J58" s="1178"/>
      <c r="K58" s="83" t="s">
        <v>515</v>
      </c>
      <c r="L58" s="84" t="s">
        <v>515</v>
      </c>
      <c r="M58" s="84" t="s">
        <v>515</v>
      </c>
      <c r="N58" s="84" t="s">
        <v>515</v>
      </c>
      <c r="O58" s="85" t="s">
        <v>515</v>
      </c>
    </row>
    <row r="59" spans="1:21" ht="31.5" customHeight="1" x14ac:dyDescent="0.2">
      <c r="B59" s="1172"/>
      <c r="C59" s="1173"/>
      <c r="D59" s="1179" t="s">
        <v>28</v>
      </c>
      <c r="E59" s="1180"/>
      <c r="F59" s="1180"/>
      <c r="G59" s="1180"/>
      <c r="H59" s="1180"/>
      <c r="I59" s="1180"/>
      <c r="J59" s="1181"/>
      <c r="K59" s="363" t="s">
        <v>515</v>
      </c>
      <c r="L59" s="86" t="s">
        <v>515</v>
      </c>
      <c r="M59" s="86" t="s">
        <v>515</v>
      </c>
      <c r="N59" s="86" t="s">
        <v>515</v>
      </c>
      <c r="O59" s="87" t="s">
        <v>515</v>
      </c>
    </row>
    <row r="60" spans="1:21" ht="31.5" customHeight="1" thickBot="1" x14ac:dyDescent="0.25">
      <c r="B60" s="1174"/>
      <c r="C60" s="1175"/>
      <c r="D60" s="1182" t="s">
        <v>29</v>
      </c>
      <c r="E60" s="1183"/>
      <c r="F60" s="1183"/>
      <c r="G60" s="1183"/>
      <c r="H60" s="1183"/>
      <c r="I60" s="1183"/>
      <c r="J60" s="1184"/>
      <c r="K60" s="88" t="s">
        <v>515</v>
      </c>
      <c r="L60" s="89" t="s">
        <v>515</v>
      </c>
      <c r="M60" s="89" t="s">
        <v>515</v>
      </c>
      <c r="N60" s="89" t="s">
        <v>515</v>
      </c>
      <c r="O60" s="90" t="s">
        <v>515</v>
      </c>
    </row>
    <row r="61" spans="1:21" ht="24" customHeight="1" x14ac:dyDescent="0.2">
      <c r="B61" s="91"/>
      <c r="C61" s="91"/>
      <c r="D61" s="92" t="s">
        <v>30</v>
      </c>
      <c r="E61" s="93"/>
      <c r="F61" s="93"/>
      <c r="G61" s="93"/>
      <c r="H61" s="93"/>
      <c r="I61" s="93"/>
      <c r="J61" s="93"/>
      <c r="K61" s="93"/>
      <c r="L61" s="93"/>
      <c r="M61" s="93"/>
      <c r="N61" s="93"/>
      <c r="O61" s="93"/>
    </row>
    <row r="62" spans="1:21" ht="24" customHeight="1" x14ac:dyDescent="0.2">
      <c r="B62" s="94"/>
      <c r="C62" s="94"/>
      <c r="D62" s="92" t="s">
        <v>31</v>
      </c>
      <c r="E62" s="93"/>
      <c r="F62" s="93"/>
      <c r="G62" s="93"/>
      <c r="H62" s="93"/>
      <c r="I62" s="93"/>
      <c r="J62" s="93"/>
      <c r="K62" s="93"/>
      <c r="L62" s="93"/>
      <c r="M62" s="93"/>
      <c r="N62" s="93"/>
      <c r="O62" s="93"/>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cxPKXOyM4TiLRKJnvAhZF8q7F31LXu+irdybnKAo6GDpiCxwV5U/nZaVB2thVBQjjVrcRWJFPqOK3jCfZ0TyA==" saltValue="a9jGmuEbXycGuUh58Pwu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5" customWidth="1"/>
    <col min="2" max="3" width="12.6640625" style="95" customWidth="1"/>
    <col min="4" max="4" width="11.6640625" style="95" customWidth="1"/>
    <col min="5" max="8" width="10.33203125" style="95" customWidth="1"/>
    <col min="9" max="13" width="16.33203125" style="95" customWidth="1"/>
    <col min="14" max="19" width="12.6640625" style="95" customWidth="1"/>
    <col min="20" max="16384" width="0" style="9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6" t="s">
        <v>9</v>
      </c>
    </row>
    <row r="40" spans="2:13" ht="27.75" customHeight="1" thickBot="1" x14ac:dyDescent="0.25">
      <c r="B40" s="97" t="s">
        <v>10</v>
      </c>
      <c r="C40" s="98"/>
      <c r="D40" s="98"/>
      <c r="E40" s="99"/>
      <c r="F40" s="99"/>
      <c r="G40" s="99"/>
      <c r="H40" s="100" t="s">
        <v>2</v>
      </c>
      <c r="I40" s="101" t="s">
        <v>557</v>
      </c>
      <c r="J40" s="102" t="s">
        <v>558</v>
      </c>
      <c r="K40" s="102" t="s">
        <v>559</v>
      </c>
      <c r="L40" s="102" t="s">
        <v>560</v>
      </c>
      <c r="M40" s="103" t="s">
        <v>561</v>
      </c>
    </row>
    <row r="41" spans="2:13" ht="27.75" customHeight="1" x14ac:dyDescent="0.2">
      <c r="B41" s="1185" t="s">
        <v>32</v>
      </c>
      <c r="C41" s="1186"/>
      <c r="D41" s="104"/>
      <c r="E41" s="1191" t="s">
        <v>33</v>
      </c>
      <c r="F41" s="1191"/>
      <c r="G41" s="1191"/>
      <c r="H41" s="1192"/>
      <c r="I41" s="354">
        <v>7406</v>
      </c>
      <c r="J41" s="355">
        <v>7126</v>
      </c>
      <c r="K41" s="355">
        <v>7366</v>
      </c>
      <c r="L41" s="355">
        <v>7464</v>
      </c>
      <c r="M41" s="356">
        <v>7327</v>
      </c>
    </row>
    <row r="42" spans="2:13" ht="27.75" customHeight="1" x14ac:dyDescent="0.2">
      <c r="B42" s="1187"/>
      <c r="C42" s="1188"/>
      <c r="D42" s="105"/>
      <c r="E42" s="1193" t="s">
        <v>34</v>
      </c>
      <c r="F42" s="1193"/>
      <c r="G42" s="1193"/>
      <c r="H42" s="1194"/>
      <c r="I42" s="357">
        <v>11</v>
      </c>
      <c r="J42" s="358">
        <v>8</v>
      </c>
      <c r="K42" s="358">
        <v>6</v>
      </c>
      <c r="L42" s="358">
        <v>4</v>
      </c>
      <c r="M42" s="359">
        <v>3</v>
      </c>
    </row>
    <row r="43" spans="2:13" ht="27.75" customHeight="1" x14ac:dyDescent="0.2">
      <c r="B43" s="1187"/>
      <c r="C43" s="1188"/>
      <c r="D43" s="105"/>
      <c r="E43" s="1193" t="s">
        <v>35</v>
      </c>
      <c r="F43" s="1193"/>
      <c r="G43" s="1193"/>
      <c r="H43" s="1194"/>
      <c r="I43" s="357">
        <v>8702</v>
      </c>
      <c r="J43" s="358">
        <v>7865</v>
      </c>
      <c r="K43" s="358">
        <v>7330</v>
      </c>
      <c r="L43" s="358">
        <v>6433</v>
      </c>
      <c r="M43" s="359">
        <v>5821</v>
      </c>
    </row>
    <row r="44" spans="2:13" ht="27.75" customHeight="1" x14ac:dyDescent="0.2">
      <c r="B44" s="1187"/>
      <c r="C44" s="1188"/>
      <c r="D44" s="105"/>
      <c r="E44" s="1193" t="s">
        <v>36</v>
      </c>
      <c r="F44" s="1193"/>
      <c r="G44" s="1193"/>
      <c r="H44" s="1194"/>
      <c r="I44" s="357">
        <v>239</v>
      </c>
      <c r="J44" s="358">
        <v>278</v>
      </c>
      <c r="K44" s="358">
        <v>265</v>
      </c>
      <c r="L44" s="358">
        <v>232</v>
      </c>
      <c r="M44" s="359">
        <v>212</v>
      </c>
    </row>
    <row r="45" spans="2:13" ht="27.75" customHeight="1" x14ac:dyDescent="0.2">
      <c r="B45" s="1187"/>
      <c r="C45" s="1188"/>
      <c r="D45" s="105"/>
      <c r="E45" s="1193" t="s">
        <v>37</v>
      </c>
      <c r="F45" s="1193"/>
      <c r="G45" s="1193"/>
      <c r="H45" s="1194"/>
      <c r="I45" s="357">
        <v>790</v>
      </c>
      <c r="J45" s="358">
        <v>799</v>
      </c>
      <c r="K45" s="358">
        <v>774</v>
      </c>
      <c r="L45" s="358">
        <v>798</v>
      </c>
      <c r="M45" s="359">
        <v>755</v>
      </c>
    </row>
    <row r="46" spans="2:13" ht="27.75" customHeight="1" x14ac:dyDescent="0.2">
      <c r="B46" s="1187"/>
      <c r="C46" s="1188"/>
      <c r="D46" s="106"/>
      <c r="E46" s="1193" t="s">
        <v>38</v>
      </c>
      <c r="F46" s="1193"/>
      <c r="G46" s="1193"/>
      <c r="H46" s="1194"/>
      <c r="I46" s="357" t="s">
        <v>515</v>
      </c>
      <c r="J46" s="358" t="s">
        <v>515</v>
      </c>
      <c r="K46" s="358" t="s">
        <v>515</v>
      </c>
      <c r="L46" s="358" t="s">
        <v>515</v>
      </c>
      <c r="M46" s="359" t="s">
        <v>515</v>
      </c>
    </row>
    <row r="47" spans="2:13" ht="27.75" customHeight="1" x14ac:dyDescent="0.2">
      <c r="B47" s="1187"/>
      <c r="C47" s="1188"/>
      <c r="D47" s="107"/>
      <c r="E47" s="1195" t="s">
        <v>39</v>
      </c>
      <c r="F47" s="1196"/>
      <c r="G47" s="1196"/>
      <c r="H47" s="1197"/>
      <c r="I47" s="357" t="s">
        <v>515</v>
      </c>
      <c r="J47" s="358" t="s">
        <v>515</v>
      </c>
      <c r="K47" s="358" t="s">
        <v>515</v>
      </c>
      <c r="L47" s="358" t="s">
        <v>515</v>
      </c>
      <c r="M47" s="359" t="s">
        <v>515</v>
      </c>
    </row>
    <row r="48" spans="2:13" ht="27.75" customHeight="1" x14ac:dyDescent="0.2">
      <c r="B48" s="1187"/>
      <c r="C48" s="1188"/>
      <c r="D48" s="105"/>
      <c r="E48" s="1193" t="s">
        <v>40</v>
      </c>
      <c r="F48" s="1193"/>
      <c r="G48" s="1193"/>
      <c r="H48" s="1194"/>
      <c r="I48" s="357" t="s">
        <v>515</v>
      </c>
      <c r="J48" s="358" t="s">
        <v>515</v>
      </c>
      <c r="K48" s="358" t="s">
        <v>515</v>
      </c>
      <c r="L48" s="358" t="s">
        <v>515</v>
      </c>
      <c r="M48" s="359" t="s">
        <v>515</v>
      </c>
    </row>
    <row r="49" spans="2:13" ht="27.75" customHeight="1" x14ac:dyDescent="0.2">
      <c r="B49" s="1189"/>
      <c r="C49" s="1190"/>
      <c r="D49" s="105"/>
      <c r="E49" s="1193" t="s">
        <v>41</v>
      </c>
      <c r="F49" s="1193"/>
      <c r="G49" s="1193"/>
      <c r="H49" s="1194"/>
      <c r="I49" s="357" t="s">
        <v>515</v>
      </c>
      <c r="J49" s="358" t="s">
        <v>515</v>
      </c>
      <c r="K49" s="358" t="s">
        <v>515</v>
      </c>
      <c r="L49" s="358" t="s">
        <v>515</v>
      </c>
      <c r="M49" s="359" t="s">
        <v>515</v>
      </c>
    </row>
    <row r="50" spans="2:13" ht="27.75" customHeight="1" x14ac:dyDescent="0.2">
      <c r="B50" s="1198" t="s">
        <v>42</v>
      </c>
      <c r="C50" s="1199"/>
      <c r="D50" s="108"/>
      <c r="E50" s="1193" t="s">
        <v>43</v>
      </c>
      <c r="F50" s="1193"/>
      <c r="G50" s="1193"/>
      <c r="H50" s="1194"/>
      <c r="I50" s="357">
        <v>2078</v>
      </c>
      <c r="J50" s="358">
        <v>2317</v>
      </c>
      <c r="K50" s="358">
        <v>2209</v>
      </c>
      <c r="L50" s="358">
        <v>2581</v>
      </c>
      <c r="M50" s="359">
        <v>3223</v>
      </c>
    </row>
    <row r="51" spans="2:13" ht="27.75" customHeight="1" x14ac:dyDescent="0.2">
      <c r="B51" s="1187"/>
      <c r="C51" s="1188"/>
      <c r="D51" s="105"/>
      <c r="E51" s="1193" t="s">
        <v>44</v>
      </c>
      <c r="F51" s="1193"/>
      <c r="G51" s="1193"/>
      <c r="H51" s="1194"/>
      <c r="I51" s="357">
        <v>19</v>
      </c>
      <c r="J51" s="358">
        <v>15</v>
      </c>
      <c r="K51" s="358">
        <v>368</v>
      </c>
      <c r="L51" s="358">
        <v>365</v>
      </c>
      <c r="M51" s="359">
        <v>363</v>
      </c>
    </row>
    <row r="52" spans="2:13" ht="27.75" customHeight="1" x14ac:dyDescent="0.2">
      <c r="B52" s="1189"/>
      <c r="C52" s="1190"/>
      <c r="D52" s="105"/>
      <c r="E52" s="1193" t="s">
        <v>45</v>
      </c>
      <c r="F52" s="1193"/>
      <c r="G52" s="1193"/>
      <c r="H52" s="1194"/>
      <c r="I52" s="357">
        <v>11107</v>
      </c>
      <c r="J52" s="358">
        <v>10439</v>
      </c>
      <c r="K52" s="358">
        <v>9709</v>
      </c>
      <c r="L52" s="358">
        <v>8999</v>
      </c>
      <c r="M52" s="359">
        <v>8395</v>
      </c>
    </row>
    <row r="53" spans="2:13" ht="27.75" customHeight="1" thickBot="1" x14ac:dyDescent="0.25">
      <c r="B53" s="1200" t="s">
        <v>46</v>
      </c>
      <c r="C53" s="1201"/>
      <c r="D53" s="109"/>
      <c r="E53" s="1202" t="s">
        <v>47</v>
      </c>
      <c r="F53" s="1202"/>
      <c r="G53" s="1202"/>
      <c r="H53" s="1203"/>
      <c r="I53" s="360">
        <v>3943</v>
      </c>
      <c r="J53" s="361">
        <v>3305</v>
      </c>
      <c r="K53" s="361">
        <v>3455</v>
      </c>
      <c r="L53" s="361">
        <v>2988</v>
      </c>
      <c r="M53" s="362">
        <v>2138</v>
      </c>
    </row>
    <row r="54" spans="2:13" ht="27.75" customHeight="1" x14ac:dyDescent="0.2">
      <c r="B54" s="110" t="s">
        <v>48</v>
      </c>
      <c r="C54" s="111"/>
      <c r="D54" s="111"/>
      <c r="E54" s="112"/>
      <c r="F54" s="112"/>
      <c r="G54" s="112"/>
      <c r="H54" s="112"/>
      <c r="I54" s="113"/>
      <c r="J54" s="113"/>
      <c r="K54" s="113"/>
      <c r="L54" s="113"/>
      <c r="M54" s="113"/>
    </row>
    <row r="55" spans="2:13" ht="13.2" x14ac:dyDescent="0.2"/>
  </sheetData>
  <sheetProtection algorithmName="SHA-512" hashValue="4LCorJqBzDXytM4PQiliUUDKalO6wsHPFN1MZVJTZ1fpt5+0plnCyNRK8jQprXhT9WRTJVxuxNa/FTZJfXKD5A==" saltValue="lTa511a7kJ2QBxEyZUaW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4" t="s">
        <v>49</v>
      </c>
    </row>
    <row r="54" spans="2:8" ht="29.25" customHeight="1" thickBot="1" x14ac:dyDescent="0.3">
      <c r="B54" s="115" t="s">
        <v>1</v>
      </c>
      <c r="C54" s="116"/>
      <c r="D54" s="116"/>
      <c r="E54" s="117" t="s">
        <v>2</v>
      </c>
      <c r="F54" s="118" t="s">
        <v>559</v>
      </c>
      <c r="G54" s="118" t="s">
        <v>560</v>
      </c>
      <c r="H54" s="119" t="s">
        <v>561</v>
      </c>
    </row>
    <row r="55" spans="2:8" ht="52.5" customHeight="1" x14ac:dyDescent="0.2">
      <c r="B55" s="120"/>
      <c r="C55" s="1212" t="s">
        <v>50</v>
      </c>
      <c r="D55" s="1212"/>
      <c r="E55" s="1213"/>
      <c r="F55" s="121">
        <v>1459</v>
      </c>
      <c r="G55" s="121">
        <v>1757</v>
      </c>
      <c r="H55" s="122">
        <v>2243</v>
      </c>
    </row>
    <row r="56" spans="2:8" ht="52.5" customHeight="1" x14ac:dyDescent="0.2">
      <c r="B56" s="123"/>
      <c r="C56" s="1214" t="s">
        <v>51</v>
      </c>
      <c r="D56" s="1214"/>
      <c r="E56" s="1215"/>
      <c r="F56" s="124">
        <v>44</v>
      </c>
      <c r="G56" s="124">
        <v>105</v>
      </c>
      <c r="H56" s="125">
        <v>105</v>
      </c>
    </row>
    <row r="57" spans="2:8" ht="53.25" customHeight="1" x14ac:dyDescent="0.2">
      <c r="B57" s="123"/>
      <c r="C57" s="1216" t="s">
        <v>52</v>
      </c>
      <c r="D57" s="1216"/>
      <c r="E57" s="1217"/>
      <c r="F57" s="126">
        <v>1615</v>
      </c>
      <c r="G57" s="126">
        <v>1678</v>
      </c>
      <c r="H57" s="127">
        <v>1682</v>
      </c>
    </row>
    <row r="58" spans="2:8" ht="45.75" customHeight="1" x14ac:dyDescent="0.2">
      <c r="B58" s="128"/>
      <c r="C58" s="1204" t="s">
        <v>597</v>
      </c>
      <c r="D58" s="1205"/>
      <c r="E58" s="1206"/>
      <c r="F58" s="129">
        <v>1140</v>
      </c>
      <c r="G58" s="129">
        <v>1140</v>
      </c>
      <c r="H58" s="130">
        <v>1140</v>
      </c>
    </row>
    <row r="59" spans="2:8" ht="45.75" customHeight="1" x14ac:dyDescent="0.2">
      <c r="B59" s="128"/>
      <c r="C59" s="1204" t="s">
        <v>598</v>
      </c>
      <c r="D59" s="1205"/>
      <c r="E59" s="1206"/>
      <c r="F59" s="129">
        <v>306</v>
      </c>
      <c r="G59" s="129">
        <v>348</v>
      </c>
      <c r="H59" s="130">
        <v>368</v>
      </c>
    </row>
    <row r="60" spans="2:8" ht="45.75" customHeight="1" x14ac:dyDescent="0.2">
      <c r="B60" s="128"/>
      <c r="C60" s="1204" t="s">
        <v>599</v>
      </c>
      <c r="D60" s="1205"/>
      <c r="E60" s="1206"/>
      <c r="F60" s="129">
        <v>83</v>
      </c>
      <c r="G60" s="129">
        <v>57</v>
      </c>
      <c r="H60" s="130">
        <v>48</v>
      </c>
    </row>
    <row r="61" spans="2:8" ht="45.75" customHeight="1" x14ac:dyDescent="0.2">
      <c r="B61" s="128"/>
      <c r="C61" s="1204" t="s">
        <v>601</v>
      </c>
      <c r="D61" s="1205"/>
      <c r="E61" s="1206"/>
      <c r="F61" s="129">
        <v>0</v>
      </c>
      <c r="G61" s="129">
        <v>48</v>
      </c>
      <c r="H61" s="130">
        <v>41</v>
      </c>
    </row>
    <row r="62" spans="2:8" ht="45.75" customHeight="1" thickBot="1" x14ac:dyDescent="0.25">
      <c r="B62" s="131"/>
      <c r="C62" s="1207" t="s">
        <v>600</v>
      </c>
      <c r="D62" s="1208"/>
      <c r="E62" s="1209"/>
      <c r="F62" s="132">
        <v>50</v>
      </c>
      <c r="G62" s="132">
        <v>50</v>
      </c>
      <c r="H62" s="133">
        <v>37</v>
      </c>
    </row>
    <row r="63" spans="2:8" ht="52.5" customHeight="1" thickBot="1" x14ac:dyDescent="0.25">
      <c r="B63" s="134"/>
      <c r="C63" s="1210" t="s">
        <v>53</v>
      </c>
      <c r="D63" s="1210"/>
      <c r="E63" s="1211"/>
      <c r="F63" s="135">
        <v>3118</v>
      </c>
      <c r="G63" s="135">
        <v>3539</v>
      </c>
      <c r="H63" s="136">
        <v>4030</v>
      </c>
    </row>
    <row r="64" spans="2:8" ht="13.2" x14ac:dyDescent="0.2"/>
  </sheetData>
  <sheetProtection algorithmName="SHA-512" hashValue="6h/kqbMzfKdeMR68ydXqOvHp8GmwgEMKMr6i7jcW3YdYyiLrYsL0GgOTym+Kz8YXCub7fUnDvD61VeH7BNBpWw==" saltValue="CZTfCX43Dgp3pAagWT0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54</v>
      </c>
      <c r="E2" s="148"/>
      <c r="F2" s="149" t="s">
        <v>554</v>
      </c>
      <c r="G2" s="150"/>
      <c r="H2" s="151"/>
    </row>
    <row r="3" spans="1:8" x14ac:dyDescent="0.2">
      <c r="A3" s="147" t="s">
        <v>547</v>
      </c>
      <c r="B3" s="152"/>
      <c r="C3" s="153"/>
      <c r="D3" s="154">
        <v>64135</v>
      </c>
      <c r="E3" s="155"/>
      <c r="F3" s="156">
        <v>115050</v>
      </c>
      <c r="G3" s="157"/>
      <c r="H3" s="158"/>
    </row>
    <row r="4" spans="1:8" x14ac:dyDescent="0.2">
      <c r="A4" s="159"/>
      <c r="B4" s="160"/>
      <c r="C4" s="161"/>
      <c r="D4" s="162">
        <v>32795</v>
      </c>
      <c r="E4" s="163"/>
      <c r="F4" s="164">
        <v>53792</v>
      </c>
      <c r="G4" s="165"/>
      <c r="H4" s="166"/>
    </row>
    <row r="5" spans="1:8" x14ac:dyDescent="0.2">
      <c r="A5" s="147" t="s">
        <v>549</v>
      </c>
      <c r="B5" s="152"/>
      <c r="C5" s="153"/>
      <c r="D5" s="154">
        <v>56543</v>
      </c>
      <c r="E5" s="155"/>
      <c r="F5" s="156">
        <v>118252</v>
      </c>
      <c r="G5" s="157"/>
      <c r="H5" s="158"/>
    </row>
    <row r="6" spans="1:8" x14ac:dyDescent="0.2">
      <c r="A6" s="159"/>
      <c r="B6" s="160"/>
      <c r="C6" s="161"/>
      <c r="D6" s="162">
        <v>16351</v>
      </c>
      <c r="E6" s="163"/>
      <c r="F6" s="164">
        <v>49994</v>
      </c>
      <c r="G6" s="165"/>
      <c r="H6" s="166"/>
    </row>
    <row r="7" spans="1:8" x14ac:dyDescent="0.2">
      <c r="A7" s="147" t="s">
        <v>550</v>
      </c>
      <c r="B7" s="152"/>
      <c r="C7" s="153"/>
      <c r="D7" s="154">
        <v>66772</v>
      </c>
      <c r="E7" s="155"/>
      <c r="F7" s="156">
        <v>120302</v>
      </c>
      <c r="G7" s="157"/>
      <c r="H7" s="158"/>
    </row>
    <row r="8" spans="1:8" x14ac:dyDescent="0.2">
      <c r="A8" s="159"/>
      <c r="B8" s="160"/>
      <c r="C8" s="161"/>
      <c r="D8" s="162">
        <v>30412</v>
      </c>
      <c r="E8" s="163"/>
      <c r="F8" s="164">
        <v>59328</v>
      </c>
      <c r="G8" s="165"/>
      <c r="H8" s="166"/>
    </row>
    <row r="9" spans="1:8" x14ac:dyDescent="0.2">
      <c r="A9" s="147" t="s">
        <v>551</v>
      </c>
      <c r="B9" s="152"/>
      <c r="C9" s="153"/>
      <c r="D9" s="154">
        <v>76792</v>
      </c>
      <c r="E9" s="155"/>
      <c r="F9" s="156">
        <v>114841</v>
      </c>
      <c r="G9" s="157"/>
      <c r="H9" s="158"/>
    </row>
    <row r="10" spans="1:8" x14ac:dyDescent="0.2">
      <c r="A10" s="159"/>
      <c r="B10" s="160"/>
      <c r="C10" s="161"/>
      <c r="D10" s="162">
        <v>24572</v>
      </c>
      <c r="E10" s="163"/>
      <c r="F10" s="164">
        <v>51589</v>
      </c>
      <c r="G10" s="165"/>
      <c r="H10" s="166"/>
    </row>
    <row r="11" spans="1:8" x14ac:dyDescent="0.2">
      <c r="A11" s="147" t="s">
        <v>552</v>
      </c>
      <c r="B11" s="152"/>
      <c r="C11" s="153"/>
      <c r="D11" s="154">
        <v>57891</v>
      </c>
      <c r="E11" s="155"/>
      <c r="F11" s="156">
        <v>124145</v>
      </c>
      <c r="G11" s="157"/>
      <c r="H11" s="158"/>
    </row>
    <row r="12" spans="1:8" x14ac:dyDescent="0.2">
      <c r="A12" s="159"/>
      <c r="B12" s="160"/>
      <c r="C12" s="167"/>
      <c r="D12" s="162">
        <v>34541</v>
      </c>
      <c r="E12" s="163"/>
      <c r="F12" s="164">
        <v>54761</v>
      </c>
      <c r="G12" s="165"/>
      <c r="H12" s="166"/>
    </row>
    <row r="13" spans="1:8" x14ac:dyDescent="0.2">
      <c r="A13" s="147"/>
      <c r="B13" s="152"/>
      <c r="C13" s="168"/>
      <c r="D13" s="169">
        <v>64427</v>
      </c>
      <c r="E13" s="170"/>
      <c r="F13" s="171">
        <v>118518</v>
      </c>
      <c r="G13" s="172"/>
      <c r="H13" s="158"/>
    </row>
    <row r="14" spans="1:8" x14ac:dyDescent="0.2">
      <c r="A14" s="159"/>
      <c r="B14" s="160"/>
      <c r="C14" s="161"/>
      <c r="D14" s="162">
        <v>27734</v>
      </c>
      <c r="E14" s="163"/>
      <c r="F14" s="164">
        <v>53893</v>
      </c>
      <c r="G14" s="165"/>
      <c r="H14" s="166"/>
    </row>
    <row r="17" spans="1:11" x14ac:dyDescent="0.2">
      <c r="A17" s="143" t="s">
        <v>55</v>
      </c>
    </row>
    <row r="18" spans="1:11" x14ac:dyDescent="0.2">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2">
      <c r="A19" s="173" t="s">
        <v>56</v>
      </c>
      <c r="B19" s="173">
        <f>ROUND(VALUE(SUBSTITUTE(実質収支比率等に係る経年分析!F$48,"▲","-")),2)</f>
        <v>4.4000000000000004</v>
      </c>
      <c r="C19" s="173">
        <f>ROUND(VALUE(SUBSTITUTE(実質収支比率等に係る経年分析!G$48,"▲","-")),2)</f>
        <v>2.36</v>
      </c>
      <c r="D19" s="173">
        <f>ROUND(VALUE(SUBSTITUTE(実質収支比率等に係る経年分析!H$48,"▲","-")),2)</f>
        <v>4.37</v>
      </c>
      <c r="E19" s="173">
        <f>ROUND(VALUE(SUBSTITUTE(実質収支比率等に係る経年分析!I$48,"▲","-")),2)</f>
        <v>6.58</v>
      </c>
      <c r="F19" s="173">
        <f>ROUND(VALUE(SUBSTITUTE(実質収支比率等に係る経年分析!J$48,"▲","-")),2)</f>
        <v>5.18</v>
      </c>
    </row>
    <row r="20" spans="1:11" x14ac:dyDescent="0.2">
      <c r="A20" s="173" t="s">
        <v>57</v>
      </c>
      <c r="B20" s="173">
        <f>ROUND(VALUE(SUBSTITUTE(実質収支比率等に係る経年分析!F$47,"▲","-")),2)</f>
        <v>28.63</v>
      </c>
      <c r="C20" s="173">
        <f>ROUND(VALUE(SUBSTITUTE(実質収支比率等に係る経年分析!G$47,"▲","-")),2)</f>
        <v>30.11</v>
      </c>
      <c r="D20" s="173">
        <f>ROUND(VALUE(SUBSTITUTE(実質収支比率等に係る経年分析!H$47,"▲","-")),2)</f>
        <v>26.5</v>
      </c>
      <c r="E20" s="173">
        <f>ROUND(VALUE(SUBSTITUTE(実質収支比率等に係る経年分析!I$47,"▲","-")),2)</f>
        <v>30.62</v>
      </c>
      <c r="F20" s="173">
        <f>ROUND(VALUE(SUBSTITUTE(実質収支比率等に係る経年分析!J$47,"▲","-")),2)</f>
        <v>40.44</v>
      </c>
    </row>
    <row r="21" spans="1:11" x14ac:dyDescent="0.2">
      <c r="A21" s="173" t="s">
        <v>58</v>
      </c>
      <c r="B21" s="173">
        <f>IF(ISNUMBER(VALUE(SUBSTITUTE(実質収支比率等に係る経年分析!F$49,"▲","-"))),ROUND(VALUE(SUBSTITUTE(実質収支比率等に係る経年分析!F$49,"▲","-")),2),NA())</f>
        <v>-1.77</v>
      </c>
      <c r="C21" s="173">
        <f>IF(ISNUMBER(VALUE(SUBSTITUTE(実質収支比率等に係る経年分析!G$49,"▲","-"))),ROUND(VALUE(SUBSTITUTE(実質収支比率等に係る経年分析!G$49,"▲","-")),2),NA())</f>
        <v>-0.53</v>
      </c>
      <c r="D21" s="173">
        <f>IF(ISNUMBER(VALUE(SUBSTITUTE(実質収支比率等に係る経年分析!H$49,"▲","-"))),ROUND(VALUE(SUBSTITUTE(実質収支比率等に係る経年分析!H$49,"▲","-")),2),NA())</f>
        <v>-1.1299999999999999</v>
      </c>
      <c r="E21" s="173">
        <f>IF(ISNUMBER(VALUE(SUBSTITUTE(実質収支比率等に係る経年分析!I$49,"▲","-"))),ROUND(VALUE(SUBSTITUTE(実質収支比率等に係る経年分析!I$49,"▲","-")),2),NA())</f>
        <v>7.58</v>
      </c>
      <c r="F21" s="173">
        <f>IF(ISNUMBER(VALUE(SUBSTITUTE(実質収支比率等に係る経年分析!J$49,"▲","-"))),ROUND(VALUE(SUBSTITUTE(実質収支比率等に係る経年分析!J$49,"▲","-")),2),NA())</f>
        <v>7.15</v>
      </c>
    </row>
    <row r="24" spans="1:11" x14ac:dyDescent="0.2">
      <c r="A24" s="143" t="s">
        <v>59</v>
      </c>
    </row>
    <row r="25" spans="1:11" x14ac:dyDescent="0.2">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2">
      <c r="A26" s="174"/>
      <c r="B26" s="174" t="s">
        <v>60</v>
      </c>
      <c r="C26" s="174" t="s">
        <v>61</v>
      </c>
      <c r="D26" s="174" t="s">
        <v>60</v>
      </c>
      <c r="E26" s="174" t="s">
        <v>61</v>
      </c>
      <c r="F26" s="174" t="s">
        <v>60</v>
      </c>
      <c r="G26" s="174" t="s">
        <v>61</v>
      </c>
      <c r="H26" s="174" t="s">
        <v>60</v>
      </c>
      <c r="I26" s="174" t="s">
        <v>61</v>
      </c>
      <c r="J26" s="174" t="s">
        <v>60</v>
      </c>
      <c r="K26" s="174" t="s">
        <v>61</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7.46</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v>
      </c>
    </row>
    <row r="28" spans="1:11" x14ac:dyDescent="0.2">
      <c r="A28" s="174" t="str">
        <f>IF(連結実質赤字比率に係る赤字・黒字の構成分析!C$42="",NA(),連結実質赤字比率に係る赤字・黒字の構成分析!C$42)</f>
        <v>その他会計（赤字）</v>
      </c>
      <c r="B28" s="174">
        <f>IF(ROUND(VALUE(SUBSTITUTE(連結実質赤字比率に係る赤字・黒字の構成分析!F$42,"▲", "-")), 2) &lt; 0, ABS(ROUND(VALUE(SUBSTITUTE(連結実質赤字比率に係る赤字・黒字の構成分析!F$42,"▲", "-")), 2)), NA())</f>
        <v>0.59</v>
      </c>
      <c r="C28" s="174" t="e">
        <f>IF(ROUND(VALUE(SUBSTITUTE(連結実質赤字比率に係る赤字・黒字の構成分析!F$42,"▲", "-")), 2) &gt;= 0, ABS(ROUND(VALUE(SUBSTITUTE(連結実質赤字比率に係る赤字・黒字の構成分析!F$42,"▲", "-")), 2)), NA())</f>
        <v>#N/A</v>
      </c>
      <c r="D28" s="174">
        <f>IF(ROUND(VALUE(SUBSTITUTE(連結実質赤字比率に係る赤字・黒字の構成分析!G$42,"▲", "-")), 2) &lt; 0, ABS(ROUND(VALUE(SUBSTITUTE(連結実質赤字比率に係る赤字・黒字の構成分析!G$42,"▲", "-")), 2)), NA())</f>
        <v>0.55000000000000004</v>
      </c>
      <c r="E28" s="174" t="e">
        <f>IF(ROUND(VALUE(SUBSTITUTE(連結実質赤字比率に係る赤字・黒字の構成分析!G$42,"▲", "-")), 2) &gt;= 0, ABS(ROUND(VALUE(SUBSTITUTE(連結実質赤字比率に係る赤字・黒字の構成分析!G$42,"▲", "-")), 2)), NA())</f>
        <v>#N/A</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str">
        <f>IF(連結実質赤字比率に係る赤字・黒字の構成分析!C$41="",NA(),連結実質赤字比率に係る赤字・黒字の構成分析!C$41)</f>
        <v>後期高齢者医療事業特別会計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0.02</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0.01</v>
      </c>
    </row>
    <row r="30" spans="1:11" x14ac:dyDescent="0.2">
      <c r="A30" s="174" t="str">
        <f>IF(連結実質赤字比率に係る赤字・黒字の構成分析!C$40="",NA(),連結実質赤字比率に係る赤字・黒字の構成分析!C$40)</f>
        <v>大栄歴史文化学習館特別会計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0.22</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0.25</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0.24</v>
      </c>
    </row>
    <row r="31" spans="1:11" x14ac:dyDescent="0.2">
      <c r="A31" s="174" t="str">
        <f>IF(連結実質赤字比率に係る赤字・黒字の構成分析!C$39="",NA(),連結実質赤字比率に係る赤字・黒字の構成分析!C$39)</f>
        <v>国民健康保険事業特別会計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1.21</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1.46</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1.56</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1.82</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1.04</v>
      </c>
    </row>
    <row r="32" spans="1:11" x14ac:dyDescent="0.2">
      <c r="A32" s="174" t="str">
        <f>IF(連結実質赤字比率に係る赤字・黒字の構成分析!C$38="",NA(),連結実質赤字比率に係る赤字・黒字の構成分析!C$38)</f>
        <v>介護保険事業特別会計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0.78</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0.63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0.8</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1.2</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2.78</v>
      </c>
    </row>
    <row r="33" spans="1:16" x14ac:dyDescent="0.2">
      <c r="A33" s="174" t="str">
        <f>IF(連結実質赤字比率に係る赤字・黒字の構成分析!C$37="",NA(),連結実質赤字比率に係る赤字・黒字の構成分析!C$37)</f>
        <v>一般会計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4.99</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2.9</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4.3600000000000003</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6.58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5.18</v>
      </c>
    </row>
    <row r="34" spans="1:16" x14ac:dyDescent="0.2">
      <c r="A34" s="174" t="str">
        <f>IF(連結実質赤字比率に係る赤字・黒字の構成分析!C$36="",NA(),連結実質赤字比率に係る赤字・黒字の構成分析!C$36)</f>
        <v>風力発電事業会計</v>
      </c>
      <c r="B34" s="174" t="e">
        <f>IF(ROUND(VALUE(SUBSTITUTE(連結実質赤字比率に係る赤字・黒字の構成分析!F$36,"▲", "-")), 2) &lt; 0, ABS(ROUND(VALUE(SUBSTITUTE(連結実質赤字比率に係る赤字・黒字の構成分析!F$36,"▲", "-")), 2)), NA())</f>
        <v>#VALUE!</v>
      </c>
      <c r="C34" s="174" t="e">
        <f>IF(ROUND(VALUE(SUBSTITUTE(連結実質赤字比率に係る赤字・黒字の構成分析!F$36,"▲", "-")), 2) &gt;= 0, ABS(ROUND(VALUE(SUBSTITUTE(連結実質赤字比率に係る赤字・黒字の構成分析!F$36,"▲", "-")), 2)), NA())</f>
        <v>#VALUE!</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4.1399999999999997</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5.89</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5.34</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5.9</v>
      </c>
    </row>
    <row r="35" spans="1:16" x14ac:dyDescent="0.2">
      <c r="A35" s="174" t="str">
        <f>IF(連結実質赤字比率に係る赤字・黒字の構成分析!C$35="",NA(),連結実質赤字比率に係る赤字・黒字の構成分析!C$35)</f>
        <v>下水道事業会計</v>
      </c>
      <c r="B35" s="174" t="e">
        <f>IF(ROUND(VALUE(SUBSTITUTE(連結実質赤字比率に係る赤字・黒字の構成分析!F$35,"▲", "-")), 2) &lt; 0, ABS(ROUND(VALUE(SUBSTITUTE(連結実質赤字比率に係る赤字・黒字の構成分析!F$35,"▲", "-")), 2)), NA())</f>
        <v>#VALUE!</v>
      </c>
      <c r="C35" s="174" t="e">
        <f>IF(ROUND(VALUE(SUBSTITUTE(連結実質赤字比率に係る赤字・黒字の構成分析!F$35,"▲", "-")), 2) &gt;= 0, ABS(ROUND(VALUE(SUBSTITUTE(連結実質赤字比率に係る赤字・黒字の構成分析!F$35,"▲", "-")), 2)), NA())</f>
        <v>#VALUE!</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3.5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4.8600000000000003</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4.63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6.41</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#VALUE!</v>
      </c>
      <c r="C36" s="174" t="e">
        <f>IF(ROUND(VALUE(SUBSTITUTE(連結実質赤字比率に係る赤字・黒字の構成分析!F$34,"▲", "-")), 2) &gt;= 0, ABS(ROUND(VALUE(SUBSTITUTE(連結実質赤字比率に係る赤字・黒字の構成分析!F$34,"▲", "-")), 2)), NA())</f>
        <v>#VALUE!</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3.14</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5.5</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6.11</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7.33</v>
      </c>
    </row>
    <row r="39" spans="1:16" x14ac:dyDescent="0.2">
      <c r="A39" s="143" t="s">
        <v>62</v>
      </c>
    </row>
    <row r="40" spans="1:16" x14ac:dyDescent="0.2">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2">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2">
      <c r="A42" s="175" t="s">
        <v>65</v>
      </c>
      <c r="B42" s="175"/>
      <c r="C42" s="175"/>
      <c r="D42" s="175">
        <f>'実質公債費比率（分子）の構造'!K$52</f>
        <v>1222</v>
      </c>
      <c r="E42" s="175"/>
      <c r="F42" s="175"/>
      <c r="G42" s="175">
        <f>'実質公債費比率（分子）の構造'!L$52</f>
        <v>1189</v>
      </c>
      <c r="H42" s="175"/>
      <c r="I42" s="175"/>
      <c r="J42" s="175">
        <f>'実質公債費比率（分子）の構造'!M$52</f>
        <v>1152</v>
      </c>
      <c r="K42" s="175"/>
      <c r="L42" s="175"/>
      <c r="M42" s="175">
        <f>'実質公債費比率（分子）の構造'!N$52</f>
        <v>1134</v>
      </c>
      <c r="N42" s="175"/>
      <c r="O42" s="175"/>
      <c r="P42" s="175">
        <f>'実質公債費比率（分子）の構造'!O$52</f>
        <v>1044</v>
      </c>
    </row>
    <row r="43" spans="1:16" x14ac:dyDescent="0.2">
      <c r="A43" s="175" t="s">
        <v>66</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67</v>
      </c>
      <c r="B44" s="175">
        <f>'実質公債費比率（分子）の構造'!K$50</f>
        <v>4</v>
      </c>
      <c r="C44" s="175"/>
      <c r="D44" s="175"/>
      <c r="E44" s="175">
        <f>'実質公債費比率（分子）の構造'!L$50</f>
        <v>2</v>
      </c>
      <c r="F44" s="175"/>
      <c r="G44" s="175"/>
      <c r="H44" s="175">
        <f>'実質公債費比率（分子）の構造'!M$50</f>
        <v>2</v>
      </c>
      <c r="I44" s="175"/>
      <c r="J44" s="175"/>
      <c r="K44" s="175">
        <f>'実質公債費比率（分子）の構造'!N$50</f>
        <v>1</v>
      </c>
      <c r="L44" s="175"/>
      <c r="M44" s="175"/>
      <c r="N44" s="175">
        <f>'実質公債費比率（分子）の構造'!O$50</f>
        <v>1</v>
      </c>
      <c r="O44" s="175"/>
      <c r="P44" s="175"/>
    </row>
    <row r="45" spans="1:16" x14ac:dyDescent="0.2">
      <c r="A45" s="175" t="s">
        <v>68</v>
      </c>
      <c r="B45" s="175">
        <f>'実質公債費比率（分子）の構造'!K$49</f>
        <v>17</v>
      </c>
      <c r="C45" s="175"/>
      <c r="D45" s="175"/>
      <c r="E45" s="175">
        <f>'実質公債費比率（分子）の構造'!L$49</f>
        <v>14</v>
      </c>
      <c r="F45" s="175"/>
      <c r="G45" s="175"/>
      <c r="H45" s="175">
        <f>'実質公債費比率（分子）の構造'!M$49</f>
        <v>16</v>
      </c>
      <c r="I45" s="175"/>
      <c r="J45" s="175"/>
      <c r="K45" s="175">
        <f>'実質公債費比率（分子）の構造'!N$49</f>
        <v>18</v>
      </c>
      <c r="L45" s="175"/>
      <c r="M45" s="175"/>
      <c r="N45" s="175">
        <f>'実質公債費比率（分子）の構造'!O$49</f>
        <v>23</v>
      </c>
      <c r="O45" s="175"/>
      <c r="P45" s="175"/>
    </row>
    <row r="46" spans="1:16" x14ac:dyDescent="0.2">
      <c r="A46" s="175" t="s">
        <v>69</v>
      </c>
      <c r="B46" s="175">
        <f>'実質公債費比率（分子）の構造'!K$48</f>
        <v>803</v>
      </c>
      <c r="C46" s="175"/>
      <c r="D46" s="175"/>
      <c r="E46" s="175">
        <f>'実質公債費比率（分子）の構造'!L$48</f>
        <v>826</v>
      </c>
      <c r="F46" s="175"/>
      <c r="G46" s="175"/>
      <c r="H46" s="175">
        <f>'実質公債費比率（分子）の構造'!M$48</f>
        <v>814</v>
      </c>
      <c r="I46" s="175"/>
      <c r="J46" s="175"/>
      <c r="K46" s="175">
        <f>'実質公債費比率（分子）の構造'!N$48</f>
        <v>701</v>
      </c>
      <c r="L46" s="175"/>
      <c r="M46" s="175"/>
      <c r="N46" s="175">
        <f>'実質公債費比率（分子）の構造'!O$48</f>
        <v>766</v>
      </c>
      <c r="O46" s="175"/>
      <c r="P46" s="175"/>
    </row>
    <row r="47" spans="1:16" x14ac:dyDescent="0.2">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72</v>
      </c>
      <c r="B49" s="175">
        <f>'実質公債費比率（分子）の構造'!K$45</f>
        <v>968</v>
      </c>
      <c r="C49" s="175"/>
      <c r="D49" s="175"/>
      <c r="E49" s="175">
        <f>'実質公債費比率（分子）の構造'!L$45</f>
        <v>853</v>
      </c>
      <c r="F49" s="175"/>
      <c r="G49" s="175"/>
      <c r="H49" s="175">
        <f>'実質公債費比率（分子）の構造'!M$45</f>
        <v>795</v>
      </c>
      <c r="I49" s="175"/>
      <c r="J49" s="175"/>
      <c r="K49" s="175">
        <f>'実質公債費比率（分子）の構造'!N$45</f>
        <v>804</v>
      </c>
      <c r="L49" s="175"/>
      <c r="M49" s="175"/>
      <c r="N49" s="175">
        <f>'実質公債費比率（分子）の構造'!O$45</f>
        <v>715</v>
      </c>
      <c r="O49" s="175"/>
      <c r="P49" s="175"/>
    </row>
    <row r="50" spans="1:16" x14ac:dyDescent="0.2">
      <c r="A50" s="175" t="s">
        <v>73</v>
      </c>
      <c r="B50" s="175" t="e">
        <f>NA()</f>
        <v>#N/A</v>
      </c>
      <c r="C50" s="175">
        <f>IF(ISNUMBER('実質公債費比率（分子）の構造'!K$53),'実質公債費比率（分子）の構造'!K$53,NA())</f>
        <v>570</v>
      </c>
      <c r="D50" s="175" t="e">
        <f>NA()</f>
        <v>#N/A</v>
      </c>
      <c r="E50" s="175" t="e">
        <f>NA()</f>
        <v>#N/A</v>
      </c>
      <c r="F50" s="175">
        <f>IF(ISNUMBER('実質公債費比率（分子）の構造'!L$53),'実質公債費比率（分子）の構造'!L$53,NA())</f>
        <v>506</v>
      </c>
      <c r="G50" s="175" t="e">
        <f>NA()</f>
        <v>#N/A</v>
      </c>
      <c r="H50" s="175" t="e">
        <f>NA()</f>
        <v>#N/A</v>
      </c>
      <c r="I50" s="175">
        <f>IF(ISNUMBER('実質公債費比率（分子）の構造'!M$53),'実質公債費比率（分子）の構造'!M$53,NA())</f>
        <v>475</v>
      </c>
      <c r="J50" s="175" t="e">
        <f>NA()</f>
        <v>#N/A</v>
      </c>
      <c r="K50" s="175" t="e">
        <f>NA()</f>
        <v>#N/A</v>
      </c>
      <c r="L50" s="175">
        <f>IF(ISNUMBER('実質公債費比率（分子）の構造'!N$53),'実質公債費比率（分子）の構造'!N$53,NA())</f>
        <v>390</v>
      </c>
      <c r="M50" s="175" t="e">
        <f>NA()</f>
        <v>#N/A</v>
      </c>
      <c r="N50" s="175" t="e">
        <f>NA()</f>
        <v>#N/A</v>
      </c>
      <c r="O50" s="175">
        <f>IF(ISNUMBER('実質公債費比率（分子）の構造'!O$53),'実質公債費比率（分子）の構造'!O$53,NA())</f>
        <v>461</v>
      </c>
      <c r="P50" s="175" t="e">
        <f>NA()</f>
        <v>#N/A</v>
      </c>
    </row>
    <row r="53" spans="1:16" x14ac:dyDescent="0.2">
      <c r="A53" s="143" t="s">
        <v>74</v>
      </c>
    </row>
    <row r="54" spans="1:16" x14ac:dyDescent="0.2">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2">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2">
      <c r="A56" s="174" t="s">
        <v>45</v>
      </c>
      <c r="B56" s="174"/>
      <c r="C56" s="174"/>
      <c r="D56" s="174">
        <f>'将来負担比率（分子）の構造'!I$52</f>
        <v>11107</v>
      </c>
      <c r="E56" s="174"/>
      <c r="F56" s="174"/>
      <c r="G56" s="174">
        <f>'将来負担比率（分子）の構造'!J$52</f>
        <v>10439</v>
      </c>
      <c r="H56" s="174"/>
      <c r="I56" s="174"/>
      <c r="J56" s="174">
        <f>'将来負担比率（分子）の構造'!K$52</f>
        <v>9709</v>
      </c>
      <c r="K56" s="174"/>
      <c r="L56" s="174"/>
      <c r="M56" s="174">
        <f>'将来負担比率（分子）の構造'!L$52</f>
        <v>8999</v>
      </c>
      <c r="N56" s="174"/>
      <c r="O56" s="174"/>
      <c r="P56" s="174">
        <f>'将来負担比率（分子）の構造'!M$52</f>
        <v>8395</v>
      </c>
    </row>
    <row r="57" spans="1:16" x14ac:dyDescent="0.2">
      <c r="A57" s="174" t="s">
        <v>44</v>
      </c>
      <c r="B57" s="174"/>
      <c r="C57" s="174"/>
      <c r="D57" s="174">
        <f>'将来負担比率（分子）の構造'!I$51</f>
        <v>19</v>
      </c>
      <c r="E57" s="174"/>
      <c r="F57" s="174"/>
      <c r="G57" s="174">
        <f>'将来負担比率（分子）の構造'!J$51</f>
        <v>15</v>
      </c>
      <c r="H57" s="174"/>
      <c r="I57" s="174"/>
      <c r="J57" s="174">
        <f>'将来負担比率（分子）の構造'!K$51</f>
        <v>368</v>
      </c>
      <c r="K57" s="174"/>
      <c r="L57" s="174"/>
      <c r="M57" s="174">
        <f>'将来負担比率（分子）の構造'!L$51</f>
        <v>365</v>
      </c>
      <c r="N57" s="174"/>
      <c r="O57" s="174"/>
      <c r="P57" s="174">
        <f>'将来負担比率（分子）の構造'!M$51</f>
        <v>363</v>
      </c>
    </row>
    <row r="58" spans="1:16" x14ac:dyDescent="0.2">
      <c r="A58" s="174" t="s">
        <v>43</v>
      </c>
      <c r="B58" s="174"/>
      <c r="C58" s="174"/>
      <c r="D58" s="174">
        <f>'将来負担比率（分子）の構造'!I$50</f>
        <v>2078</v>
      </c>
      <c r="E58" s="174"/>
      <c r="F58" s="174"/>
      <c r="G58" s="174">
        <f>'将来負担比率（分子）の構造'!J$50</f>
        <v>2317</v>
      </c>
      <c r="H58" s="174"/>
      <c r="I58" s="174"/>
      <c r="J58" s="174">
        <f>'将来負担比率（分子）の構造'!K$50</f>
        <v>2209</v>
      </c>
      <c r="K58" s="174"/>
      <c r="L58" s="174"/>
      <c r="M58" s="174">
        <f>'将来負担比率（分子）の構造'!L$50</f>
        <v>2581</v>
      </c>
      <c r="N58" s="174"/>
      <c r="O58" s="174"/>
      <c r="P58" s="174">
        <f>'将来負担比率（分子）の構造'!M$50</f>
        <v>3223</v>
      </c>
    </row>
    <row r="59" spans="1:16" x14ac:dyDescent="0.2">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37</v>
      </c>
      <c r="B62" s="174">
        <f>'将来負担比率（分子）の構造'!I$45</f>
        <v>790</v>
      </c>
      <c r="C62" s="174"/>
      <c r="D62" s="174"/>
      <c r="E62" s="174">
        <f>'将来負担比率（分子）の構造'!J$45</f>
        <v>799</v>
      </c>
      <c r="F62" s="174"/>
      <c r="G62" s="174"/>
      <c r="H62" s="174">
        <f>'将来負担比率（分子）の構造'!K$45</f>
        <v>774</v>
      </c>
      <c r="I62" s="174"/>
      <c r="J62" s="174"/>
      <c r="K62" s="174">
        <f>'将来負担比率（分子）の構造'!L$45</f>
        <v>798</v>
      </c>
      <c r="L62" s="174"/>
      <c r="M62" s="174"/>
      <c r="N62" s="174">
        <f>'将来負担比率（分子）の構造'!M$45</f>
        <v>755</v>
      </c>
      <c r="O62" s="174"/>
      <c r="P62" s="174"/>
    </row>
    <row r="63" spans="1:16" x14ac:dyDescent="0.2">
      <c r="A63" s="174" t="s">
        <v>36</v>
      </c>
      <c r="B63" s="174">
        <f>'将来負担比率（分子）の構造'!I$44</f>
        <v>239</v>
      </c>
      <c r="C63" s="174"/>
      <c r="D63" s="174"/>
      <c r="E63" s="174">
        <f>'将来負担比率（分子）の構造'!J$44</f>
        <v>278</v>
      </c>
      <c r="F63" s="174"/>
      <c r="G63" s="174"/>
      <c r="H63" s="174">
        <f>'将来負担比率（分子）の構造'!K$44</f>
        <v>265</v>
      </c>
      <c r="I63" s="174"/>
      <c r="J63" s="174"/>
      <c r="K63" s="174">
        <f>'将来負担比率（分子）の構造'!L$44</f>
        <v>232</v>
      </c>
      <c r="L63" s="174"/>
      <c r="M63" s="174"/>
      <c r="N63" s="174">
        <f>'将来負担比率（分子）の構造'!M$44</f>
        <v>212</v>
      </c>
      <c r="O63" s="174"/>
      <c r="P63" s="174"/>
    </row>
    <row r="64" spans="1:16" x14ac:dyDescent="0.2">
      <c r="A64" s="174" t="s">
        <v>35</v>
      </c>
      <c r="B64" s="174">
        <f>'将来負担比率（分子）の構造'!I$43</f>
        <v>8702</v>
      </c>
      <c r="C64" s="174"/>
      <c r="D64" s="174"/>
      <c r="E64" s="174">
        <f>'将来負担比率（分子）の構造'!J$43</f>
        <v>7865</v>
      </c>
      <c r="F64" s="174"/>
      <c r="G64" s="174"/>
      <c r="H64" s="174">
        <f>'将来負担比率（分子）の構造'!K$43</f>
        <v>7330</v>
      </c>
      <c r="I64" s="174"/>
      <c r="J64" s="174"/>
      <c r="K64" s="174">
        <f>'将来負担比率（分子）の構造'!L$43</f>
        <v>6433</v>
      </c>
      <c r="L64" s="174"/>
      <c r="M64" s="174"/>
      <c r="N64" s="174">
        <f>'将来負担比率（分子）の構造'!M$43</f>
        <v>5821</v>
      </c>
      <c r="O64" s="174"/>
      <c r="P64" s="174"/>
    </row>
    <row r="65" spans="1:16" x14ac:dyDescent="0.2">
      <c r="A65" s="174" t="s">
        <v>34</v>
      </c>
      <c r="B65" s="174">
        <f>'将来負担比率（分子）の構造'!I$42</f>
        <v>11</v>
      </c>
      <c r="C65" s="174"/>
      <c r="D65" s="174"/>
      <c r="E65" s="174">
        <f>'将来負担比率（分子）の構造'!J$42</f>
        <v>8</v>
      </c>
      <c r="F65" s="174"/>
      <c r="G65" s="174"/>
      <c r="H65" s="174">
        <f>'将来負担比率（分子）の構造'!K$42</f>
        <v>6</v>
      </c>
      <c r="I65" s="174"/>
      <c r="J65" s="174"/>
      <c r="K65" s="174">
        <f>'将来負担比率（分子）の構造'!L$42</f>
        <v>4</v>
      </c>
      <c r="L65" s="174"/>
      <c r="M65" s="174"/>
      <c r="N65" s="174">
        <f>'将来負担比率（分子）の構造'!M$42</f>
        <v>3</v>
      </c>
      <c r="O65" s="174"/>
      <c r="P65" s="174"/>
    </row>
    <row r="66" spans="1:16" x14ac:dyDescent="0.2">
      <c r="A66" s="174" t="s">
        <v>33</v>
      </c>
      <c r="B66" s="174">
        <f>'将来負担比率（分子）の構造'!I$41</f>
        <v>7406</v>
      </c>
      <c r="C66" s="174"/>
      <c r="D66" s="174"/>
      <c r="E66" s="174">
        <f>'将来負担比率（分子）の構造'!J$41</f>
        <v>7126</v>
      </c>
      <c r="F66" s="174"/>
      <c r="G66" s="174"/>
      <c r="H66" s="174">
        <f>'将来負担比率（分子）の構造'!K$41</f>
        <v>7366</v>
      </c>
      <c r="I66" s="174"/>
      <c r="J66" s="174"/>
      <c r="K66" s="174">
        <f>'将来負担比率（分子）の構造'!L$41</f>
        <v>7464</v>
      </c>
      <c r="L66" s="174"/>
      <c r="M66" s="174"/>
      <c r="N66" s="174">
        <f>'将来負担比率（分子）の構造'!M$41</f>
        <v>7327</v>
      </c>
      <c r="O66" s="174"/>
      <c r="P66" s="174"/>
    </row>
    <row r="67" spans="1:16" x14ac:dyDescent="0.2">
      <c r="A67" s="174" t="s">
        <v>77</v>
      </c>
      <c r="B67" s="174" t="e">
        <f>NA()</f>
        <v>#N/A</v>
      </c>
      <c r="C67" s="174">
        <f>IF(ISNUMBER('将来負担比率（分子）の構造'!I$53), IF('将来負担比率（分子）の構造'!I$53 &lt; 0, 0, '将来負担比率（分子）の構造'!I$53), NA())</f>
        <v>3943</v>
      </c>
      <c r="D67" s="174" t="e">
        <f>NA()</f>
        <v>#N/A</v>
      </c>
      <c r="E67" s="174" t="e">
        <f>NA()</f>
        <v>#N/A</v>
      </c>
      <c r="F67" s="174">
        <f>IF(ISNUMBER('将来負担比率（分子）の構造'!J$53), IF('将来負担比率（分子）の構造'!J$53 &lt; 0, 0, '将来負担比率（分子）の構造'!J$53), NA())</f>
        <v>3305</v>
      </c>
      <c r="G67" s="174" t="e">
        <f>NA()</f>
        <v>#N/A</v>
      </c>
      <c r="H67" s="174" t="e">
        <f>NA()</f>
        <v>#N/A</v>
      </c>
      <c r="I67" s="174">
        <f>IF(ISNUMBER('将来負担比率（分子）の構造'!K$53), IF('将来負担比率（分子）の構造'!K$53 &lt; 0, 0, '将来負担比率（分子）の構造'!K$53), NA())</f>
        <v>3455</v>
      </c>
      <c r="J67" s="174" t="e">
        <f>NA()</f>
        <v>#N/A</v>
      </c>
      <c r="K67" s="174" t="e">
        <f>NA()</f>
        <v>#N/A</v>
      </c>
      <c r="L67" s="174">
        <f>IF(ISNUMBER('将来負担比率（分子）の構造'!L$53), IF('将来負担比率（分子）の構造'!L$53 &lt; 0, 0, '将来負担比率（分子）の構造'!L$53), NA())</f>
        <v>2988</v>
      </c>
      <c r="M67" s="174" t="e">
        <f>NA()</f>
        <v>#N/A</v>
      </c>
      <c r="N67" s="174" t="e">
        <f>NA()</f>
        <v>#N/A</v>
      </c>
      <c r="O67" s="174">
        <f>IF(ISNUMBER('将来負担比率（分子）の構造'!M$53), IF('将来負担比率（分子）の構造'!M$53 &lt; 0, 0, '将来負担比率（分子）の構造'!M$53), NA())</f>
        <v>2138</v>
      </c>
      <c r="P67" s="174" t="e">
        <f>NA()</f>
        <v>#N/A</v>
      </c>
    </row>
    <row r="70" spans="1:16" x14ac:dyDescent="0.2">
      <c r="A70" s="176" t="s">
        <v>78</v>
      </c>
      <c r="B70" s="176"/>
      <c r="C70" s="176"/>
      <c r="D70" s="176"/>
      <c r="E70" s="176"/>
      <c r="F70" s="176"/>
    </row>
    <row r="71" spans="1:16" x14ac:dyDescent="0.2">
      <c r="A71" s="177"/>
      <c r="B71" s="177" t="str">
        <f>基金残高に係る経年分析!F54</f>
        <v>R02</v>
      </c>
      <c r="C71" s="177" t="str">
        <f>基金残高に係る経年分析!G54</f>
        <v>R03</v>
      </c>
      <c r="D71" s="177" t="str">
        <f>基金残高に係る経年分析!H54</f>
        <v>R04</v>
      </c>
    </row>
    <row r="72" spans="1:16" x14ac:dyDescent="0.2">
      <c r="A72" s="177" t="s">
        <v>79</v>
      </c>
      <c r="B72" s="178">
        <f>基金残高に係る経年分析!F55</f>
        <v>1459</v>
      </c>
      <c r="C72" s="178">
        <f>基金残高に係る経年分析!G55</f>
        <v>1757</v>
      </c>
      <c r="D72" s="178">
        <f>基金残高に係る経年分析!H55</f>
        <v>2243</v>
      </c>
    </row>
    <row r="73" spans="1:16" x14ac:dyDescent="0.2">
      <c r="A73" s="177" t="s">
        <v>80</v>
      </c>
      <c r="B73" s="178">
        <f>基金残高に係る経年分析!F56</f>
        <v>44</v>
      </c>
      <c r="C73" s="178">
        <f>基金残高に係る経年分析!G56</f>
        <v>105</v>
      </c>
      <c r="D73" s="178">
        <f>基金残高に係る経年分析!H56</f>
        <v>105</v>
      </c>
    </row>
    <row r="74" spans="1:16" x14ac:dyDescent="0.2">
      <c r="A74" s="177" t="s">
        <v>81</v>
      </c>
      <c r="B74" s="178">
        <f>基金残高に係る経年分析!F57</f>
        <v>1615</v>
      </c>
      <c r="C74" s="178">
        <f>基金残高に係る経年分析!G57</f>
        <v>1678</v>
      </c>
      <c r="D74" s="178">
        <f>基金残高に係る経年分析!H57</f>
        <v>1682</v>
      </c>
    </row>
  </sheetData>
  <sheetProtection algorithmName="SHA-512" hashValue="Bov+9YGmgMQLjpiW3/5XttK6GVVoIdfDarCJs0hi/gc59o0l0PHr06If1YuqnSSR7KRGdzy/LeNRe2hjGV6NPA==" saltValue="3+kIIOO4c4qP8ONTaFph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3" customWidth="1"/>
    <col min="2" max="2" width="2.33203125" style="213" customWidth="1"/>
    <col min="3" max="16" width="2.6640625" style="213" customWidth="1"/>
    <col min="17" max="17" width="2.33203125" style="213" customWidth="1"/>
    <col min="18" max="95" width="1.6640625" style="213" customWidth="1"/>
    <col min="96" max="133" width="1.6640625" style="225" customWidth="1"/>
    <col min="134" max="143" width="1.6640625" style="213" customWidth="1"/>
    <col min="144" max="16384" width="0" style="213" hidden="1"/>
  </cols>
  <sheetData>
    <row r="1" spans="2:143" ht="22.5" customHeight="1" thickBot="1" x14ac:dyDescent="0.25">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2" t="s">
        <v>220</v>
      </c>
      <c r="DI1" s="603"/>
      <c r="DJ1" s="603"/>
      <c r="DK1" s="603"/>
      <c r="DL1" s="603"/>
      <c r="DM1" s="603"/>
      <c r="DN1" s="604"/>
      <c r="DO1" s="213"/>
      <c r="DP1" s="602" t="s">
        <v>221</v>
      </c>
      <c r="DQ1" s="603"/>
      <c r="DR1" s="603"/>
      <c r="DS1" s="603"/>
      <c r="DT1" s="603"/>
      <c r="DU1" s="603"/>
      <c r="DV1" s="603"/>
      <c r="DW1" s="603"/>
      <c r="DX1" s="603"/>
      <c r="DY1" s="603"/>
      <c r="DZ1" s="603"/>
      <c r="EA1" s="603"/>
      <c r="EB1" s="603"/>
      <c r="EC1" s="604"/>
      <c r="ED1" s="212"/>
      <c r="EE1" s="212"/>
      <c r="EF1" s="212"/>
      <c r="EG1" s="212"/>
      <c r="EH1" s="212"/>
      <c r="EI1" s="212"/>
      <c r="EJ1" s="212"/>
      <c r="EK1" s="212"/>
      <c r="EL1" s="212"/>
      <c r="EM1" s="212"/>
    </row>
    <row r="2" spans="2:143" ht="22.5" customHeight="1" x14ac:dyDescent="0.2">
      <c r="B2" s="214" t="s">
        <v>222</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1441570</v>
      </c>
      <c r="S5" s="613"/>
      <c r="T5" s="613"/>
      <c r="U5" s="613"/>
      <c r="V5" s="613"/>
      <c r="W5" s="613"/>
      <c r="X5" s="613"/>
      <c r="Y5" s="614"/>
      <c r="Z5" s="615">
        <v>12.5</v>
      </c>
      <c r="AA5" s="615"/>
      <c r="AB5" s="615"/>
      <c r="AC5" s="615"/>
      <c r="AD5" s="616">
        <v>1441570</v>
      </c>
      <c r="AE5" s="616"/>
      <c r="AF5" s="616"/>
      <c r="AG5" s="616"/>
      <c r="AH5" s="616"/>
      <c r="AI5" s="616"/>
      <c r="AJ5" s="616"/>
      <c r="AK5" s="616"/>
      <c r="AL5" s="617">
        <v>26</v>
      </c>
      <c r="AM5" s="618"/>
      <c r="AN5" s="618"/>
      <c r="AO5" s="619"/>
      <c r="AP5" s="609" t="s">
        <v>234</v>
      </c>
      <c r="AQ5" s="610"/>
      <c r="AR5" s="610"/>
      <c r="AS5" s="610"/>
      <c r="AT5" s="610"/>
      <c r="AU5" s="610"/>
      <c r="AV5" s="610"/>
      <c r="AW5" s="610"/>
      <c r="AX5" s="610"/>
      <c r="AY5" s="610"/>
      <c r="AZ5" s="610"/>
      <c r="BA5" s="610"/>
      <c r="BB5" s="610"/>
      <c r="BC5" s="610"/>
      <c r="BD5" s="610"/>
      <c r="BE5" s="610"/>
      <c r="BF5" s="611"/>
      <c r="BG5" s="623">
        <v>1441570</v>
      </c>
      <c r="BH5" s="624"/>
      <c r="BI5" s="624"/>
      <c r="BJ5" s="624"/>
      <c r="BK5" s="624"/>
      <c r="BL5" s="624"/>
      <c r="BM5" s="624"/>
      <c r="BN5" s="625"/>
      <c r="BO5" s="626">
        <v>100</v>
      </c>
      <c r="BP5" s="626"/>
      <c r="BQ5" s="626"/>
      <c r="BR5" s="626"/>
      <c r="BS5" s="627">
        <v>5694</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91653</v>
      </c>
      <c r="S6" s="624"/>
      <c r="T6" s="624"/>
      <c r="U6" s="624"/>
      <c r="V6" s="624"/>
      <c r="W6" s="624"/>
      <c r="X6" s="624"/>
      <c r="Y6" s="625"/>
      <c r="Z6" s="626">
        <v>0.8</v>
      </c>
      <c r="AA6" s="626"/>
      <c r="AB6" s="626"/>
      <c r="AC6" s="626"/>
      <c r="AD6" s="627">
        <v>91653</v>
      </c>
      <c r="AE6" s="627"/>
      <c r="AF6" s="627"/>
      <c r="AG6" s="627"/>
      <c r="AH6" s="627"/>
      <c r="AI6" s="627"/>
      <c r="AJ6" s="627"/>
      <c r="AK6" s="627"/>
      <c r="AL6" s="628">
        <v>1.7</v>
      </c>
      <c r="AM6" s="629"/>
      <c r="AN6" s="629"/>
      <c r="AO6" s="630"/>
      <c r="AP6" s="620" t="s">
        <v>239</v>
      </c>
      <c r="AQ6" s="621"/>
      <c r="AR6" s="621"/>
      <c r="AS6" s="621"/>
      <c r="AT6" s="621"/>
      <c r="AU6" s="621"/>
      <c r="AV6" s="621"/>
      <c r="AW6" s="621"/>
      <c r="AX6" s="621"/>
      <c r="AY6" s="621"/>
      <c r="AZ6" s="621"/>
      <c r="BA6" s="621"/>
      <c r="BB6" s="621"/>
      <c r="BC6" s="621"/>
      <c r="BD6" s="621"/>
      <c r="BE6" s="621"/>
      <c r="BF6" s="622"/>
      <c r="BG6" s="623">
        <v>1441570</v>
      </c>
      <c r="BH6" s="624"/>
      <c r="BI6" s="624"/>
      <c r="BJ6" s="624"/>
      <c r="BK6" s="624"/>
      <c r="BL6" s="624"/>
      <c r="BM6" s="624"/>
      <c r="BN6" s="625"/>
      <c r="BO6" s="626">
        <v>100</v>
      </c>
      <c r="BP6" s="626"/>
      <c r="BQ6" s="626"/>
      <c r="BR6" s="626"/>
      <c r="BS6" s="627">
        <v>5694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99875</v>
      </c>
      <c r="CS6" s="624"/>
      <c r="CT6" s="624"/>
      <c r="CU6" s="624"/>
      <c r="CV6" s="624"/>
      <c r="CW6" s="624"/>
      <c r="CX6" s="624"/>
      <c r="CY6" s="625"/>
      <c r="CZ6" s="617">
        <v>0.9</v>
      </c>
      <c r="DA6" s="618"/>
      <c r="DB6" s="618"/>
      <c r="DC6" s="634"/>
      <c r="DD6" s="632" t="s">
        <v>142</v>
      </c>
      <c r="DE6" s="624"/>
      <c r="DF6" s="624"/>
      <c r="DG6" s="624"/>
      <c r="DH6" s="624"/>
      <c r="DI6" s="624"/>
      <c r="DJ6" s="624"/>
      <c r="DK6" s="624"/>
      <c r="DL6" s="624"/>
      <c r="DM6" s="624"/>
      <c r="DN6" s="624"/>
      <c r="DO6" s="624"/>
      <c r="DP6" s="625"/>
      <c r="DQ6" s="632">
        <v>99875</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893</v>
      </c>
      <c r="S7" s="624"/>
      <c r="T7" s="624"/>
      <c r="U7" s="624"/>
      <c r="V7" s="624"/>
      <c r="W7" s="624"/>
      <c r="X7" s="624"/>
      <c r="Y7" s="625"/>
      <c r="Z7" s="626">
        <v>0</v>
      </c>
      <c r="AA7" s="626"/>
      <c r="AB7" s="626"/>
      <c r="AC7" s="626"/>
      <c r="AD7" s="627">
        <v>893</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592664</v>
      </c>
      <c r="BH7" s="624"/>
      <c r="BI7" s="624"/>
      <c r="BJ7" s="624"/>
      <c r="BK7" s="624"/>
      <c r="BL7" s="624"/>
      <c r="BM7" s="624"/>
      <c r="BN7" s="625"/>
      <c r="BO7" s="626">
        <v>41.1</v>
      </c>
      <c r="BP7" s="626"/>
      <c r="BQ7" s="626"/>
      <c r="BR7" s="626"/>
      <c r="BS7" s="627">
        <v>5694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2355215</v>
      </c>
      <c r="CS7" s="624"/>
      <c r="CT7" s="624"/>
      <c r="CU7" s="624"/>
      <c r="CV7" s="624"/>
      <c r="CW7" s="624"/>
      <c r="CX7" s="624"/>
      <c r="CY7" s="625"/>
      <c r="CZ7" s="626">
        <v>21.2</v>
      </c>
      <c r="DA7" s="626"/>
      <c r="DB7" s="626"/>
      <c r="DC7" s="626"/>
      <c r="DD7" s="632">
        <v>79830</v>
      </c>
      <c r="DE7" s="624"/>
      <c r="DF7" s="624"/>
      <c r="DG7" s="624"/>
      <c r="DH7" s="624"/>
      <c r="DI7" s="624"/>
      <c r="DJ7" s="624"/>
      <c r="DK7" s="624"/>
      <c r="DL7" s="624"/>
      <c r="DM7" s="624"/>
      <c r="DN7" s="624"/>
      <c r="DO7" s="624"/>
      <c r="DP7" s="625"/>
      <c r="DQ7" s="632">
        <v>1274449</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6963</v>
      </c>
      <c r="S8" s="624"/>
      <c r="T8" s="624"/>
      <c r="U8" s="624"/>
      <c r="V8" s="624"/>
      <c r="W8" s="624"/>
      <c r="X8" s="624"/>
      <c r="Y8" s="625"/>
      <c r="Z8" s="626">
        <v>0.1</v>
      </c>
      <c r="AA8" s="626"/>
      <c r="AB8" s="626"/>
      <c r="AC8" s="626"/>
      <c r="AD8" s="627">
        <v>6963</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26216</v>
      </c>
      <c r="BH8" s="624"/>
      <c r="BI8" s="624"/>
      <c r="BJ8" s="624"/>
      <c r="BK8" s="624"/>
      <c r="BL8" s="624"/>
      <c r="BM8" s="624"/>
      <c r="BN8" s="625"/>
      <c r="BO8" s="626">
        <v>1.8</v>
      </c>
      <c r="BP8" s="626"/>
      <c r="BQ8" s="626"/>
      <c r="BR8" s="626"/>
      <c r="BS8" s="627" t="s">
        <v>132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2894891</v>
      </c>
      <c r="CS8" s="624"/>
      <c r="CT8" s="624"/>
      <c r="CU8" s="624"/>
      <c r="CV8" s="624"/>
      <c r="CW8" s="624"/>
      <c r="CX8" s="624"/>
      <c r="CY8" s="625"/>
      <c r="CZ8" s="626">
        <v>26</v>
      </c>
      <c r="DA8" s="626"/>
      <c r="DB8" s="626"/>
      <c r="DC8" s="626"/>
      <c r="DD8" s="632">
        <v>24082</v>
      </c>
      <c r="DE8" s="624"/>
      <c r="DF8" s="624"/>
      <c r="DG8" s="624"/>
      <c r="DH8" s="624"/>
      <c r="DI8" s="624"/>
      <c r="DJ8" s="624"/>
      <c r="DK8" s="624"/>
      <c r="DL8" s="624"/>
      <c r="DM8" s="624"/>
      <c r="DN8" s="624"/>
      <c r="DO8" s="624"/>
      <c r="DP8" s="625"/>
      <c r="DQ8" s="632">
        <v>1585301</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5523</v>
      </c>
      <c r="S9" s="624"/>
      <c r="T9" s="624"/>
      <c r="U9" s="624"/>
      <c r="V9" s="624"/>
      <c r="W9" s="624"/>
      <c r="X9" s="624"/>
      <c r="Y9" s="625"/>
      <c r="Z9" s="626">
        <v>0</v>
      </c>
      <c r="AA9" s="626"/>
      <c r="AB9" s="626"/>
      <c r="AC9" s="626"/>
      <c r="AD9" s="627">
        <v>5523</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514410</v>
      </c>
      <c r="BH9" s="624"/>
      <c r="BI9" s="624"/>
      <c r="BJ9" s="624"/>
      <c r="BK9" s="624"/>
      <c r="BL9" s="624"/>
      <c r="BM9" s="624"/>
      <c r="BN9" s="625"/>
      <c r="BO9" s="626">
        <v>35.700000000000003</v>
      </c>
      <c r="BP9" s="626"/>
      <c r="BQ9" s="626"/>
      <c r="BR9" s="626"/>
      <c r="BS9" s="627" t="s">
        <v>132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533829</v>
      </c>
      <c r="CS9" s="624"/>
      <c r="CT9" s="624"/>
      <c r="CU9" s="624"/>
      <c r="CV9" s="624"/>
      <c r="CW9" s="624"/>
      <c r="CX9" s="624"/>
      <c r="CY9" s="625"/>
      <c r="CZ9" s="626">
        <v>4.8</v>
      </c>
      <c r="DA9" s="626"/>
      <c r="DB9" s="626"/>
      <c r="DC9" s="626"/>
      <c r="DD9" s="632" t="s">
        <v>142</v>
      </c>
      <c r="DE9" s="624"/>
      <c r="DF9" s="624"/>
      <c r="DG9" s="624"/>
      <c r="DH9" s="624"/>
      <c r="DI9" s="624"/>
      <c r="DJ9" s="624"/>
      <c r="DK9" s="624"/>
      <c r="DL9" s="624"/>
      <c r="DM9" s="624"/>
      <c r="DN9" s="624"/>
      <c r="DO9" s="624"/>
      <c r="DP9" s="625"/>
      <c r="DQ9" s="632">
        <v>319731</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141</v>
      </c>
      <c r="AE10" s="627"/>
      <c r="AF10" s="627"/>
      <c r="AG10" s="627"/>
      <c r="AH10" s="627"/>
      <c r="AI10" s="627"/>
      <c r="AJ10" s="627"/>
      <c r="AK10" s="627"/>
      <c r="AL10" s="628" t="s">
        <v>132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30064</v>
      </c>
      <c r="BH10" s="624"/>
      <c r="BI10" s="624"/>
      <c r="BJ10" s="624"/>
      <c r="BK10" s="624"/>
      <c r="BL10" s="624"/>
      <c r="BM10" s="624"/>
      <c r="BN10" s="625"/>
      <c r="BO10" s="626">
        <v>2.1</v>
      </c>
      <c r="BP10" s="626"/>
      <c r="BQ10" s="626"/>
      <c r="BR10" s="626"/>
      <c r="BS10" s="627" t="s">
        <v>132</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141</v>
      </c>
      <c r="CS10" s="624"/>
      <c r="CT10" s="624"/>
      <c r="CU10" s="624"/>
      <c r="CV10" s="624"/>
      <c r="CW10" s="624"/>
      <c r="CX10" s="624"/>
      <c r="CY10" s="625"/>
      <c r="CZ10" s="626" t="s">
        <v>141</v>
      </c>
      <c r="DA10" s="626"/>
      <c r="DB10" s="626"/>
      <c r="DC10" s="626"/>
      <c r="DD10" s="632" t="s">
        <v>132</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327410</v>
      </c>
      <c r="S11" s="624"/>
      <c r="T11" s="624"/>
      <c r="U11" s="624"/>
      <c r="V11" s="624"/>
      <c r="W11" s="624"/>
      <c r="X11" s="624"/>
      <c r="Y11" s="625"/>
      <c r="Z11" s="628">
        <v>2.8</v>
      </c>
      <c r="AA11" s="629"/>
      <c r="AB11" s="629"/>
      <c r="AC11" s="635"/>
      <c r="AD11" s="632">
        <v>327410</v>
      </c>
      <c r="AE11" s="624"/>
      <c r="AF11" s="624"/>
      <c r="AG11" s="624"/>
      <c r="AH11" s="624"/>
      <c r="AI11" s="624"/>
      <c r="AJ11" s="624"/>
      <c r="AK11" s="625"/>
      <c r="AL11" s="628">
        <v>5.9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21974</v>
      </c>
      <c r="BH11" s="624"/>
      <c r="BI11" s="624"/>
      <c r="BJ11" s="624"/>
      <c r="BK11" s="624"/>
      <c r="BL11" s="624"/>
      <c r="BM11" s="624"/>
      <c r="BN11" s="625"/>
      <c r="BO11" s="626">
        <v>1.5</v>
      </c>
      <c r="BP11" s="626"/>
      <c r="BQ11" s="626"/>
      <c r="BR11" s="626"/>
      <c r="BS11" s="627">
        <v>5694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1319831</v>
      </c>
      <c r="CS11" s="624"/>
      <c r="CT11" s="624"/>
      <c r="CU11" s="624"/>
      <c r="CV11" s="624"/>
      <c r="CW11" s="624"/>
      <c r="CX11" s="624"/>
      <c r="CY11" s="625"/>
      <c r="CZ11" s="626">
        <v>11.9</v>
      </c>
      <c r="DA11" s="626"/>
      <c r="DB11" s="626"/>
      <c r="DC11" s="626"/>
      <c r="DD11" s="632">
        <v>14185</v>
      </c>
      <c r="DE11" s="624"/>
      <c r="DF11" s="624"/>
      <c r="DG11" s="624"/>
      <c r="DH11" s="624"/>
      <c r="DI11" s="624"/>
      <c r="DJ11" s="624"/>
      <c r="DK11" s="624"/>
      <c r="DL11" s="624"/>
      <c r="DM11" s="624"/>
      <c r="DN11" s="624"/>
      <c r="DO11" s="624"/>
      <c r="DP11" s="625"/>
      <c r="DQ11" s="632">
        <v>294058</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142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141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675026</v>
      </c>
      <c r="BH12" s="624"/>
      <c r="BI12" s="624"/>
      <c r="BJ12" s="624"/>
      <c r="BK12" s="624"/>
      <c r="BL12" s="624"/>
      <c r="BM12" s="624"/>
      <c r="BN12" s="625"/>
      <c r="BO12" s="626">
        <v>46.8</v>
      </c>
      <c r="BP12" s="626"/>
      <c r="BQ12" s="626"/>
      <c r="BR12" s="626"/>
      <c r="BS12" s="627" t="s">
        <v>132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424536</v>
      </c>
      <c r="CS12" s="624"/>
      <c r="CT12" s="624"/>
      <c r="CU12" s="624"/>
      <c r="CV12" s="624"/>
      <c r="CW12" s="624"/>
      <c r="CX12" s="624"/>
      <c r="CY12" s="625"/>
      <c r="CZ12" s="626">
        <v>3.8</v>
      </c>
      <c r="DA12" s="626"/>
      <c r="DB12" s="626"/>
      <c r="DC12" s="626"/>
      <c r="DD12" s="632">
        <v>177535</v>
      </c>
      <c r="DE12" s="624"/>
      <c r="DF12" s="624"/>
      <c r="DG12" s="624"/>
      <c r="DH12" s="624"/>
      <c r="DI12" s="624"/>
      <c r="DJ12" s="624"/>
      <c r="DK12" s="624"/>
      <c r="DL12" s="624"/>
      <c r="DM12" s="624"/>
      <c r="DN12" s="624"/>
      <c r="DO12" s="624"/>
      <c r="DP12" s="625"/>
      <c r="DQ12" s="632">
        <v>214546</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142</v>
      </c>
      <c r="AA13" s="626"/>
      <c r="AB13" s="626"/>
      <c r="AC13" s="626"/>
      <c r="AD13" s="627" t="s">
        <v>141</v>
      </c>
      <c r="AE13" s="627"/>
      <c r="AF13" s="627"/>
      <c r="AG13" s="627"/>
      <c r="AH13" s="627"/>
      <c r="AI13" s="627"/>
      <c r="AJ13" s="627"/>
      <c r="AK13" s="627"/>
      <c r="AL13" s="628" t="s">
        <v>141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674688</v>
      </c>
      <c r="BH13" s="624"/>
      <c r="BI13" s="624"/>
      <c r="BJ13" s="624"/>
      <c r="BK13" s="624"/>
      <c r="BL13" s="624"/>
      <c r="BM13" s="624"/>
      <c r="BN13" s="625"/>
      <c r="BO13" s="626">
        <v>46.8</v>
      </c>
      <c r="BP13" s="626"/>
      <c r="BQ13" s="626"/>
      <c r="BR13" s="626"/>
      <c r="BS13" s="627" t="s">
        <v>142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1443369</v>
      </c>
      <c r="CS13" s="624"/>
      <c r="CT13" s="624"/>
      <c r="CU13" s="624"/>
      <c r="CV13" s="624"/>
      <c r="CW13" s="624"/>
      <c r="CX13" s="624"/>
      <c r="CY13" s="625"/>
      <c r="CZ13" s="626">
        <v>13</v>
      </c>
      <c r="DA13" s="626"/>
      <c r="DB13" s="626"/>
      <c r="DC13" s="626"/>
      <c r="DD13" s="632">
        <v>387088</v>
      </c>
      <c r="DE13" s="624"/>
      <c r="DF13" s="624"/>
      <c r="DG13" s="624"/>
      <c r="DH13" s="624"/>
      <c r="DI13" s="624"/>
      <c r="DJ13" s="624"/>
      <c r="DK13" s="624"/>
      <c r="DL13" s="624"/>
      <c r="DM13" s="624"/>
      <c r="DN13" s="624"/>
      <c r="DO13" s="624"/>
      <c r="DP13" s="625"/>
      <c r="DQ13" s="632">
        <v>1053967</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71489</v>
      </c>
      <c r="BH14" s="624"/>
      <c r="BI14" s="624"/>
      <c r="BJ14" s="624"/>
      <c r="BK14" s="624"/>
      <c r="BL14" s="624"/>
      <c r="BM14" s="624"/>
      <c r="BN14" s="625"/>
      <c r="BO14" s="626">
        <v>5</v>
      </c>
      <c r="BP14" s="626"/>
      <c r="BQ14" s="626"/>
      <c r="BR14" s="626"/>
      <c r="BS14" s="627" t="s">
        <v>132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256974</v>
      </c>
      <c r="CS14" s="624"/>
      <c r="CT14" s="624"/>
      <c r="CU14" s="624"/>
      <c r="CV14" s="624"/>
      <c r="CW14" s="624"/>
      <c r="CX14" s="624"/>
      <c r="CY14" s="625"/>
      <c r="CZ14" s="626">
        <v>2.2999999999999998</v>
      </c>
      <c r="DA14" s="626"/>
      <c r="DB14" s="626"/>
      <c r="DC14" s="626"/>
      <c r="DD14" s="632">
        <v>660</v>
      </c>
      <c r="DE14" s="624"/>
      <c r="DF14" s="624"/>
      <c r="DG14" s="624"/>
      <c r="DH14" s="624"/>
      <c r="DI14" s="624"/>
      <c r="DJ14" s="624"/>
      <c r="DK14" s="624"/>
      <c r="DL14" s="624"/>
      <c r="DM14" s="624"/>
      <c r="DN14" s="624"/>
      <c r="DO14" s="624"/>
      <c r="DP14" s="625"/>
      <c r="DQ14" s="632">
        <v>235283</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102391</v>
      </c>
      <c r="BH15" s="624"/>
      <c r="BI15" s="624"/>
      <c r="BJ15" s="624"/>
      <c r="BK15" s="624"/>
      <c r="BL15" s="624"/>
      <c r="BM15" s="624"/>
      <c r="BN15" s="625"/>
      <c r="BO15" s="626">
        <v>7.1</v>
      </c>
      <c r="BP15" s="626"/>
      <c r="BQ15" s="626"/>
      <c r="BR15" s="626"/>
      <c r="BS15" s="627" t="s">
        <v>132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905472</v>
      </c>
      <c r="CS15" s="624"/>
      <c r="CT15" s="624"/>
      <c r="CU15" s="624"/>
      <c r="CV15" s="624"/>
      <c r="CW15" s="624"/>
      <c r="CX15" s="624"/>
      <c r="CY15" s="625"/>
      <c r="CZ15" s="626">
        <v>8.1</v>
      </c>
      <c r="DA15" s="626"/>
      <c r="DB15" s="626"/>
      <c r="DC15" s="626"/>
      <c r="DD15" s="632">
        <v>156498</v>
      </c>
      <c r="DE15" s="624"/>
      <c r="DF15" s="624"/>
      <c r="DG15" s="624"/>
      <c r="DH15" s="624"/>
      <c r="DI15" s="624"/>
      <c r="DJ15" s="624"/>
      <c r="DK15" s="624"/>
      <c r="DL15" s="624"/>
      <c r="DM15" s="624"/>
      <c r="DN15" s="624"/>
      <c r="DO15" s="624"/>
      <c r="DP15" s="625"/>
      <c r="DQ15" s="632">
        <v>560172</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7956</v>
      </c>
      <c r="S16" s="624"/>
      <c r="T16" s="624"/>
      <c r="U16" s="624"/>
      <c r="V16" s="624"/>
      <c r="W16" s="624"/>
      <c r="X16" s="624"/>
      <c r="Y16" s="625"/>
      <c r="Z16" s="626">
        <v>0.1</v>
      </c>
      <c r="AA16" s="626"/>
      <c r="AB16" s="626"/>
      <c r="AC16" s="626"/>
      <c r="AD16" s="627">
        <v>7956</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141</v>
      </c>
      <c r="BP16" s="626"/>
      <c r="BQ16" s="626"/>
      <c r="BR16" s="626"/>
      <c r="BS16" s="627" t="s">
        <v>141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174856</v>
      </c>
      <c r="CS16" s="624"/>
      <c r="CT16" s="624"/>
      <c r="CU16" s="624"/>
      <c r="CV16" s="624"/>
      <c r="CW16" s="624"/>
      <c r="CX16" s="624"/>
      <c r="CY16" s="625"/>
      <c r="CZ16" s="626">
        <v>1.6</v>
      </c>
      <c r="DA16" s="626"/>
      <c r="DB16" s="626"/>
      <c r="DC16" s="626"/>
      <c r="DD16" s="632" t="s">
        <v>132</v>
      </c>
      <c r="DE16" s="624"/>
      <c r="DF16" s="624"/>
      <c r="DG16" s="624"/>
      <c r="DH16" s="624"/>
      <c r="DI16" s="624"/>
      <c r="DJ16" s="624"/>
      <c r="DK16" s="624"/>
      <c r="DL16" s="624"/>
      <c r="DM16" s="624"/>
      <c r="DN16" s="624"/>
      <c r="DO16" s="624"/>
      <c r="DP16" s="625"/>
      <c r="DQ16" s="632">
        <v>22903</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15002</v>
      </c>
      <c r="S17" s="624"/>
      <c r="T17" s="624"/>
      <c r="U17" s="624"/>
      <c r="V17" s="624"/>
      <c r="W17" s="624"/>
      <c r="X17" s="624"/>
      <c r="Y17" s="625"/>
      <c r="Z17" s="626">
        <v>0.1</v>
      </c>
      <c r="AA17" s="626"/>
      <c r="AB17" s="626"/>
      <c r="AC17" s="626"/>
      <c r="AD17" s="627">
        <v>15002</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142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715325</v>
      </c>
      <c r="CS17" s="624"/>
      <c r="CT17" s="624"/>
      <c r="CU17" s="624"/>
      <c r="CV17" s="624"/>
      <c r="CW17" s="624"/>
      <c r="CX17" s="624"/>
      <c r="CY17" s="625"/>
      <c r="CZ17" s="626">
        <v>6.4</v>
      </c>
      <c r="DA17" s="626"/>
      <c r="DB17" s="626"/>
      <c r="DC17" s="626"/>
      <c r="DD17" s="632" t="s">
        <v>141</v>
      </c>
      <c r="DE17" s="624"/>
      <c r="DF17" s="624"/>
      <c r="DG17" s="624"/>
      <c r="DH17" s="624"/>
      <c r="DI17" s="624"/>
      <c r="DJ17" s="624"/>
      <c r="DK17" s="624"/>
      <c r="DL17" s="624"/>
      <c r="DM17" s="624"/>
      <c r="DN17" s="624"/>
      <c r="DO17" s="624"/>
      <c r="DP17" s="625"/>
      <c r="DQ17" s="632">
        <v>711826</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12646</v>
      </c>
      <c r="S18" s="624"/>
      <c r="T18" s="624"/>
      <c r="U18" s="624"/>
      <c r="V18" s="624"/>
      <c r="W18" s="624"/>
      <c r="X18" s="624"/>
      <c r="Y18" s="625"/>
      <c r="Z18" s="626">
        <v>0.1</v>
      </c>
      <c r="AA18" s="626"/>
      <c r="AB18" s="626"/>
      <c r="AC18" s="626"/>
      <c r="AD18" s="627">
        <v>12646</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142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12467</v>
      </c>
      <c r="S19" s="624"/>
      <c r="T19" s="624"/>
      <c r="U19" s="624"/>
      <c r="V19" s="624"/>
      <c r="W19" s="624"/>
      <c r="X19" s="624"/>
      <c r="Y19" s="625"/>
      <c r="Z19" s="626">
        <v>0.1</v>
      </c>
      <c r="AA19" s="626"/>
      <c r="AB19" s="626"/>
      <c r="AC19" s="626"/>
      <c r="AD19" s="627">
        <v>12467</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132</v>
      </c>
      <c r="BP19" s="626"/>
      <c r="BQ19" s="626"/>
      <c r="BR19" s="626"/>
      <c r="BS19" s="627" t="s">
        <v>142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179</v>
      </c>
      <c r="S20" s="624"/>
      <c r="T20" s="624"/>
      <c r="U20" s="624"/>
      <c r="V20" s="624"/>
      <c r="W20" s="624"/>
      <c r="X20" s="624"/>
      <c r="Y20" s="625"/>
      <c r="Z20" s="626">
        <v>0</v>
      </c>
      <c r="AA20" s="626"/>
      <c r="AB20" s="626"/>
      <c r="AC20" s="626"/>
      <c r="AD20" s="627">
        <v>179</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142</v>
      </c>
      <c r="BH20" s="624"/>
      <c r="BI20" s="624"/>
      <c r="BJ20" s="624"/>
      <c r="BK20" s="624"/>
      <c r="BL20" s="624"/>
      <c r="BM20" s="624"/>
      <c r="BN20" s="625"/>
      <c r="BO20" s="626" t="s">
        <v>132</v>
      </c>
      <c r="BP20" s="626"/>
      <c r="BQ20" s="626"/>
      <c r="BR20" s="626"/>
      <c r="BS20" s="627" t="s">
        <v>142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11124173</v>
      </c>
      <c r="CS20" s="624"/>
      <c r="CT20" s="624"/>
      <c r="CU20" s="624"/>
      <c r="CV20" s="624"/>
      <c r="CW20" s="624"/>
      <c r="CX20" s="624"/>
      <c r="CY20" s="625"/>
      <c r="CZ20" s="626">
        <v>100</v>
      </c>
      <c r="DA20" s="626"/>
      <c r="DB20" s="626"/>
      <c r="DC20" s="626"/>
      <c r="DD20" s="632">
        <v>839878</v>
      </c>
      <c r="DE20" s="624"/>
      <c r="DF20" s="624"/>
      <c r="DG20" s="624"/>
      <c r="DH20" s="624"/>
      <c r="DI20" s="624"/>
      <c r="DJ20" s="624"/>
      <c r="DK20" s="624"/>
      <c r="DL20" s="624"/>
      <c r="DM20" s="624"/>
      <c r="DN20" s="624"/>
      <c r="DO20" s="624"/>
      <c r="DP20" s="625"/>
      <c r="DQ20" s="632">
        <v>6372111</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3867093</v>
      </c>
      <c r="S21" s="624"/>
      <c r="T21" s="624"/>
      <c r="U21" s="624"/>
      <c r="V21" s="624"/>
      <c r="W21" s="624"/>
      <c r="X21" s="624"/>
      <c r="Y21" s="625"/>
      <c r="Z21" s="626">
        <v>33.5</v>
      </c>
      <c r="AA21" s="626"/>
      <c r="AB21" s="626"/>
      <c r="AC21" s="626"/>
      <c r="AD21" s="627">
        <v>3618279</v>
      </c>
      <c r="AE21" s="627"/>
      <c r="AF21" s="627"/>
      <c r="AG21" s="627"/>
      <c r="AH21" s="627"/>
      <c r="AI21" s="627"/>
      <c r="AJ21" s="627"/>
      <c r="AK21" s="627"/>
      <c r="AL21" s="628">
        <v>65.3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142</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3618279</v>
      </c>
      <c r="S22" s="624"/>
      <c r="T22" s="624"/>
      <c r="U22" s="624"/>
      <c r="V22" s="624"/>
      <c r="W22" s="624"/>
      <c r="X22" s="624"/>
      <c r="Y22" s="625"/>
      <c r="Z22" s="626">
        <v>31.3</v>
      </c>
      <c r="AA22" s="626"/>
      <c r="AB22" s="626"/>
      <c r="AC22" s="626"/>
      <c r="AD22" s="627">
        <v>3618279</v>
      </c>
      <c r="AE22" s="627"/>
      <c r="AF22" s="627"/>
      <c r="AG22" s="627"/>
      <c r="AH22" s="627"/>
      <c r="AI22" s="627"/>
      <c r="AJ22" s="627"/>
      <c r="AK22" s="627"/>
      <c r="AL22" s="628">
        <v>65.3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132</v>
      </c>
      <c r="BP22" s="626"/>
      <c r="BQ22" s="626"/>
      <c r="BR22" s="626"/>
      <c r="BS22" s="627" t="s">
        <v>142</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248814</v>
      </c>
      <c r="S23" s="624"/>
      <c r="T23" s="624"/>
      <c r="U23" s="624"/>
      <c r="V23" s="624"/>
      <c r="W23" s="624"/>
      <c r="X23" s="624"/>
      <c r="Y23" s="625"/>
      <c r="Z23" s="626">
        <v>2.2000000000000002</v>
      </c>
      <c r="AA23" s="626"/>
      <c r="AB23" s="626"/>
      <c r="AC23" s="626"/>
      <c r="AD23" s="627" t="s">
        <v>141</v>
      </c>
      <c r="AE23" s="627"/>
      <c r="AF23" s="627"/>
      <c r="AG23" s="627"/>
      <c r="AH23" s="627"/>
      <c r="AI23" s="627"/>
      <c r="AJ23" s="627"/>
      <c r="AK23" s="627"/>
      <c r="AL23" s="628" t="s">
        <v>142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142</v>
      </c>
      <c r="BP23" s="626"/>
      <c r="BQ23" s="626"/>
      <c r="BR23" s="626"/>
      <c r="BS23" s="627" t="s">
        <v>132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3889052</v>
      </c>
      <c r="CS24" s="613"/>
      <c r="CT24" s="613"/>
      <c r="CU24" s="613"/>
      <c r="CV24" s="613"/>
      <c r="CW24" s="613"/>
      <c r="CX24" s="613"/>
      <c r="CY24" s="614"/>
      <c r="CZ24" s="617">
        <v>35</v>
      </c>
      <c r="DA24" s="618"/>
      <c r="DB24" s="618"/>
      <c r="DC24" s="634"/>
      <c r="DD24" s="653">
        <v>2729502</v>
      </c>
      <c r="DE24" s="613"/>
      <c r="DF24" s="613"/>
      <c r="DG24" s="613"/>
      <c r="DH24" s="613"/>
      <c r="DI24" s="613"/>
      <c r="DJ24" s="613"/>
      <c r="DK24" s="614"/>
      <c r="DL24" s="653">
        <v>2688097</v>
      </c>
      <c r="DM24" s="613"/>
      <c r="DN24" s="613"/>
      <c r="DO24" s="613"/>
      <c r="DP24" s="613"/>
      <c r="DQ24" s="613"/>
      <c r="DR24" s="613"/>
      <c r="DS24" s="613"/>
      <c r="DT24" s="613"/>
      <c r="DU24" s="613"/>
      <c r="DV24" s="614"/>
      <c r="DW24" s="617">
        <v>48.5</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5776713</v>
      </c>
      <c r="S25" s="624"/>
      <c r="T25" s="624"/>
      <c r="U25" s="624"/>
      <c r="V25" s="624"/>
      <c r="W25" s="624"/>
      <c r="X25" s="624"/>
      <c r="Y25" s="625"/>
      <c r="Z25" s="626">
        <v>50</v>
      </c>
      <c r="AA25" s="626"/>
      <c r="AB25" s="626"/>
      <c r="AC25" s="626"/>
      <c r="AD25" s="627">
        <v>5527899</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1890490</v>
      </c>
      <c r="CS25" s="656"/>
      <c r="CT25" s="656"/>
      <c r="CU25" s="656"/>
      <c r="CV25" s="656"/>
      <c r="CW25" s="656"/>
      <c r="CX25" s="656"/>
      <c r="CY25" s="657"/>
      <c r="CZ25" s="628">
        <v>17</v>
      </c>
      <c r="DA25" s="654"/>
      <c r="DB25" s="654"/>
      <c r="DC25" s="658"/>
      <c r="DD25" s="632">
        <v>1716269</v>
      </c>
      <c r="DE25" s="656"/>
      <c r="DF25" s="656"/>
      <c r="DG25" s="656"/>
      <c r="DH25" s="656"/>
      <c r="DI25" s="656"/>
      <c r="DJ25" s="656"/>
      <c r="DK25" s="657"/>
      <c r="DL25" s="632">
        <v>1677517</v>
      </c>
      <c r="DM25" s="656"/>
      <c r="DN25" s="656"/>
      <c r="DO25" s="656"/>
      <c r="DP25" s="656"/>
      <c r="DQ25" s="656"/>
      <c r="DR25" s="656"/>
      <c r="DS25" s="656"/>
      <c r="DT25" s="656"/>
      <c r="DU25" s="656"/>
      <c r="DV25" s="657"/>
      <c r="DW25" s="628">
        <v>30.3</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1757</v>
      </c>
      <c r="S26" s="624"/>
      <c r="T26" s="624"/>
      <c r="U26" s="624"/>
      <c r="V26" s="624"/>
      <c r="W26" s="624"/>
      <c r="X26" s="624"/>
      <c r="Y26" s="625"/>
      <c r="Z26" s="626">
        <v>0</v>
      </c>
      <c r="AA26" s="626"/>
      <c r="AB26" s="626"/>
      <c r="AC26" s="626"/>
      <c r="AD26" s="627">
        <v>1757</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141</v>
      </c>
      <c r="BP26" s="626"/>
      <c r="BQ26" s="626"/>
      <c r="BR26" s="626"/>
      <c r="BS26" s="627" t="s">
        <v>142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996604</v>
      </c>
      <c r="CS26" s="624"/>
      <c r="CT26" s="624"/>
      <c r="CU26" s="624"/>
      <c r="CV26" s="624"/>
      <c r="CW26" s="624"/>
      <c r="CX26" s="624"/>
      <c r="CY26" s="625"/>
      <c r="CZ26" s="628">
        <v>9</v>
      </c>
      <c r="DA26" s="654"/>
      <c r="DB26" s="654"/>
      <c r="DC26" s="658"/>
      <c r="DD26" s="632">
        <v>910298</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14066</v>
      </c>
      <c r="S27" s="624"/>
      <c r="T27" s="624"/>
      <c r="U27" s="624"/>
      <c r="V27" s="624"/>
      <c r="W27" s="624"/>
      <c r="X27" s="624"/>
      <c r="Y27" s="625"/>
      <c r="Z27" s="626">
        <v>0.1</v>
      </c>
      <c r="AA27" s="626"/>
      <c r="AB27" s="626"/>
      <c r="AC27" s="626"/>
      <c r="AD27" s="627" t="s">
        <v>132</v>
      </c>
      <c r="AE27" s="627"/>
      <c r="AF27" s="627"/>
      <c r="AG27" s="627"/>
      <c r="AH27" s="627"/>
      <c r="AI27" s="627"/>
      <c r="AJ27" s="627"/>
      <c r="AK27" s="627"/>
      <c r="AL27" s="628" t="s">
        <v>132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1441570</v>
      </c>
      <c r="BH27" s="624"/>
      <c r="BI27" s="624"/>
      <c r="BJ27" s="624"/>
      <c r="BK27" s="624"/>
      <c r="BL27" s="624"/>
      <c r="BM27" s="624"/>
      <c r="BN27" s="625"/>
      <c r="BO27" s="626">
        <v>100</v>
      </c>
      <c r="BP27" s="626"/>
      <c r="BQ27" s="626"/>
      <c r="BR27" s="626"/>
      <c r="BS27" s="627">
        <v>5694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1283237</v>
      </c>
      <c r="CS27" s="656"/>
      <c r="CT27" s="656"/>
      <c r="CU27" s="656"/>
      <c r="CV27" s="656"/>
      <c r="CW27" s="656"/>
      <c r="CX27" s="656"/>
      <c r="CY27" s="657"/>
      <c r="CZ27" s="628">
        <v>11.5</v>
      </c>
      <c r="DA27" s="654"/>
      <c r="DB27" s="654"/>
      <c r="DC27" s="658"/>
      <c r="DD27" s="632">
        <v>301407</v>
      </c>
      <c r="DE27" s="656"/>
      <c r="DF27" s="656"/>
      <c r="DG27" s="656"/>
      <c r="DH27" s="656"/>
      <c r="DI27" s="656"/>
      <c r="DJ27" s="656"/>
      <c r="DK27" s="657"/>
      <c r="DL27" s="632">
        <v>298754</v>
      </c>
      <c r="DM27" s="656"/>
      <c r="DN27" s="656"/>
      <c r="DO27" s="656"/>
      <c r="DP27" s="656"/>
      <c r="DQ27" s="656"/>
      <c r="DR27" s="656"/>
      <c r="DS27" s="656"/>
      <c r="DT27" s="656"/>
      <c r="DU27" s="656"/>
      <c r="DV27" s="657"/>
      <c r="DW27" s="628">
        <v>5.4</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61104</v>
      </c>
      <c r="S28" s="624"/>
      <c r="T28" s="624"/>
      <c r="U28" s="624"/>
      <c r="V28" s="624"/>
      <c r="W28" s="624"/>
      <c r="X28" s="624"/>
      <c r="Y28" s="625"/>
      <c r="Z28" s="626">
        <v>0.5</v>
      </c>
      <c r="AA28" s="626"/>
      <c r="AB28" s="626"/>
      <c r="AC28" s="626"/>
      <c r="AD28" s="627">
        <v>2630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715325</v>
      </c>
      <c r="CS28" s="624"/>
      <c r="CT28" s="624"/>
      <c r="CU28" s="624"/>
      <c r="CV28" s="624"/>
      <c r="CW28" s="624"/>
      <c r="CX28" s="624"/>
      <c r="CY28" s="625"/>
      <c r="CZ28" s="628">
        <v>6.4</v>
      </c>
      <c r="DA28" s="654"/>
      <c r="DB28" s="654"/>
      <c r="DC28" s="658"/>
      <c r="DD28" s="632">
        <v>711826</v>
      </c>
      <c r="DE28" s="624"/>
      <c r="DF28" s="624"/>
      <c r="DG28" s="624"/>
      <c r="DH28" s="624"/>
      <c r="DI28" s="624"/>
      <c r="DJ28" s="624"/>
      <c r="DK28" s="625"/>
      <c r="DL28" s="632">
        <v>711826</v>
      </c>
      <c r="DM28" s="624"/>
      <c r="DN28" s="624"/>
      <c r="DO28" s="624"/>
      <c r="DP28" s="624"/>
      <c r="DQ28" s="624"/>
      <c r="DR28" s="624"/>
      <c r="DS28" s="624"/>
      <c r="DT28" s="624"/>
      <c r="DU28" s="624"/>
      <c r="DV28" s="625"/>
      <c r="DW28" s="628">
        <v>12.9</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7531</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715325</v>
      </c>
      <c r="CS29" s="656"/>
      <c r="CT29" s="656"/>
      <c r="CU29" s="656"/>
      <c r="CV29" s="656"/>
      <c r="CW29" s="656"/>
      <c r="CX29" s="656"/>
      <c r="CY29" s="657"/>
      <c r="CZ29" s="628">
        <v>6.4</v>
      </c>
      <c r="DA29" s="654"/>
      <c r="DB29" s="654"/>
      <c r="DC29" s="658"/>
      <c r="DD29" s="632">
        <v>711826</v>
      </c>
      <c r="DE29" s="656"/>
      <c r="DF29" s="656"/>
      <c r="DG29" s="656"/>
      <c r="DH29" s="656"/>
      <c r="DI29" s="656"/>
      <c r="DJ29" s="656"/>
      <c r="DK29" s="657"/>
      <c r="DL29" s="632">
        <v>711826</v>
      </c>
      <c r="DM29" s="656"/>
      <c r="DN29" s="656"/>
      <c r="DO29" s="656"/>
      <c r="DP29" s="656"/>
      <c r="DQ29" s="656"/>
      <c r="DR29" s="656"/>
      <c r="DS29" s="656"/>
      <c r="DT29" s="656"/>
      <c r="DU29" s="656"/>
      <c r="DV29" s="657"/>
      <c r="DW29" s="628">
        <v>12.9</v>
      </c>
      <c r="DX29" s="654"/>
      <c r="DY29" s="654"/>
      <c r="DZ29" s="654"/>
      <c r="EA29" s="654"/>
      <c r="EB29" s="654"/>
      <c r="EC29" s="655"/>
    </row>
    <row r="30" spans="2:133" ht="11.25" customHeight="1" x14ac:dyDescent="0.2">
      <c r="B30" s="620" t="s">
        <v>312</v>
      </c>
      <c r="C30" s="621"/>
      <c r="D30" s="621"/>
      <c r="E30" s="621"/>
      <c r="F30" s="621"/>
      <c r="G30" s="621"/>
      <c r="H30" s="621"/>
      <c r="I30" s="621"/>
      <c r="J30" s="621"/>
      <c r="K30" s="621"/>
      <c r="L30" s="621"/>
      <c r="M30" s="621"/>
      <c r="N30" s="621"/>
      <c r="O30" s="621"/>
      <c r="P30" s="621"/>
      <c r="Q30" s="622"/>
      <c r="R30" s="623">
        <v>1426147</v>
      </c>
      <c r="S30" s="624"/>
      <c r="T30" s="624"/>
      <c r="U30" s="624"/>
      <c r="V30" s="624"/>
      <c r="W30" s="624"/>
      <c r="X30" s="624"/>
      <c r="Y30" s="625"/>
      <c r="Z30" s="626">
        <v>12.3</v>
      </c>
      <c r="AA30" s="626"/>
      <c r="AB30" s="626"/>
      <c r="AC30" s="626"/>
      <c r="AD30" s="627" t="s">
        <v>141</v>
      </c>
      <c r="AE30" s="627"/>
      <c r="AF30" s="627"/>
      <c r="AG30" s="627"/>
      <c r="AH30" s="627"/>
      <c r="AI30" s="627"/>
      <c r="AJ30" s="627"/>
      <c r="AK30" s="627"/>
      <c r="AL30" s="628" t="s">
        <v>132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689452</v>
      </c>
      <c r="CS30" s="624"/>
      <c r="CT30" s="624"/>
      <c r="CU30" s="624"/>
      <c r="CV30" s="624"/>
      <c r="CW30" s="624"/>
      <c r="CX30" s="624"/>
      <c r="CY30" s="625"/>
      <c r="CZ30" s="628">
        <v>6.2</v>
      </c>
      <c r="DA30" s="654"/>
      <c r="DB30" s="654"/>
      <c r="DC30" s="658"/>
      <c r="DD30" s="632">
        <v>685953</v>
      </c>
      <c r="DE30" s="624"/>
      <c r="DF30" s="624"/>
      <c r="DG30" s="624"/>
      <c r="DH30" s="624"/>
      <c r="DI30" s="624"/>
      <c r="DJ30" s="624"/>
      <c r="DK30" s="625"/>
      <c r="DL30" s="632">
        <v>685953</v>
      </c>
      <c r="DM30" s="624"/>
      <c r="DN30" s="624"/>
      <c r="DO30" s="624"/>
      <c r="DP30" s="624"/>
      <c r="DQ30" s="624"/>
      <c r="DR30" s="624"/>
      <c r="DS30" s="624"/>
      <c r="DT30" s="624"/>
      <c r="DU30" s="624"/>
      <c r="DV30" s="625"/>
      <c r="DW30" s="628">
        <v>12.4</v>
      </c>
      <c r="DX30" s="654"/>
      <c r="DY30" s="654"/>
      <c r="DZ30" s="654"/>
      <c r="EA30" s="654"/>
      <c r="EB30" s="654"/>
      <c r="EC30" s="655"/>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142</v>
      </c>
      <c r="AA31" s="626"/>
      <c r="AB31" s="626"/>
      <c r="AC31" s="626"/>
      <c r="AD31" s="627" t="s">
        <v>132</v>
      </c>
      <c r="AE31" s="627"/>
      <c r="AF31" s="627"/>
      <c r="AG31" s="627"/>
      <c r="AH31" s="627"/>
      <c r="AI31" s="627"/>
      <c r="AJ31" s="627"/>
      <c r="AK31" s="627"/>
      <c r="AL31" s="628" t="s">
        <v>142</v>
      </c>
      <c r="AM31" s="629"/>
      <c r="AN31" s="629"/>
      <c r="AO31" s="630"/>
      <c r="AP31" s="669" t="s">
        <v>317</v>
      </c>
      <c r="AQ31" s="670"/>
      <c r="AR31" s="670"/>
      <c r="AS31" s="670"/>
      <c r="AT31" s="675" t="s">
        <v>318</v>
      </c>
      <c r="AU31" s="217"/>
      <c r="AV31" s="217"/>
      <c r="AW31" s="217"/>
      <c r="AX31" s="609" t="s">
        <v>193</v>
      </c>
      <c r="AY31" s="610"/>
      <c r="AZ31" s="610"/>
      <c r="BA31" s="610"/>
      <c r="BB31" s="610"/>
      <c r="BC31" s="610"/>
      <c r="BD31" s="610"/>
      <c r="BE31" s="610"/>
      <c r="BF31" s="611"/>
      <c r="BG31" s="679">
        <v>99.9</v>
      </c>
      <c r="BH31" s="667"/>
      <c r="BI31" s="667"/>
      <c r="BJ31" s="667"/>
      <c r="BK31" s="667"/>
      <c r="BL31" s="667"/>
      <c r="BM31" s="618">
        <v>99.6</v>
      </c>
      <c r="BN31" s="667"/>
      <c r="BO31" s="667"/>
      <c r="BP31" s="667"/>
      <c r="BQ31" s="668"/>
      <c r="BR31" s="679">
        <v>99.8</v>
      </c>
      <c r="BS31" s="667"/>
      <c r="BT31" s="667"/>
      <c r="BU31" s="667"/>
      <c r="BV31" s="667"/>
      <c r="BW31" s="667"/>
      <c r="BX31" s="618">
        <v>99.5</v>
      </c>
      <c r="BY31" s="667"/>
      <c r="BZ31" s="667"/>
      <c r="CA31" s="667"/>
      <c r="CB31" s="668"/>
      <c r="CD31" s="661"/>
      <c r="CE31" s="662"/>
      <c r="CF31" s="620" t="s">
        <v>319</v>
      </c>
      <c r="CG31" s="621"/>
      <c r="CH31" s="621"/>
      <c r="CI31" s="621"/>
      <c r="CJ31" s="621"/>
      <c r="CK31" s="621"/>
      <c r="CL31" s="621"/>
      <c r="CM31" s="621"/>
      <c r="CN31" s="621"/>
      <c r="CO31" s="621"/>
      <c r="CP31" s="621"/>
      <c r="CQ31" s="622"/>
      <c r="CR31" s="623">
        <v>25873</v>
      </c>
      <c r="CS31" s="656"/>
      <c r="CT31" s="656"/>
      <c r="CU31" s="656"/>
      <c r="CV31" s="656"/>
      <c r="CW31" s="656"/>
      <c r="CX31" s="656"/>
      <c r="CY31" s="657"/>
      <c r="CZ31" s="628">
        <v>0.2</v>
      </c>
      <c r="DA31" s="654"/>
      <c r="DB31" s="654"/>
      <c r="DC31" s="658"/>
      <c r="DD31" s="632">
        <v>25873</v>
      </c>
      <c r="DE31" s="656"/>
      <c r="DF31" s="656"/>
      <c r="DG31" s="656"/>
      <c r="DH31" s="656"/>
      <c r="DI31" s="656"/>
      <c r="DJ31" s="656"/>
      <c r="DK31" s="657"/>
      <c r="DL31" s="632">
        <v>25873</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320</v>
      </c>
      <c r="C32" s="621"/>
      <c r="D32" s="621"/>
      <c r="E32" s="621"/>
      <c r="F32" s="621"/>
      <c r="G32" s="621"/>
      <c r="H32" s="621"/>
      <c r="I32" s="621"/>
      <c r="J32" s="621"/>
      <c r="K32" s="621"/>
      <c r="L32" s="621"/>
      <c r="M32" s="621"/>
      <c r="N32" s="621"/>
      <c r="O32" s="621"/>
      <c r="P32" s="621"/>
      <c r="Q32" s="622"/>
      <c r="R32" s="623">
        <v>1472753</v>
      </c>
      <c r="S32" s="624"/>
      <c r="T32" s="624"/>
      <c r="U32" s="624"/>
      <c r="V32" s="624"/>
      <c r="W32" s="624"/>
      <c r="X32" s="624"/>
      <c r="Y32" s="625"/>
      <c r="Z32" s="626">
        <v>12.7</v>
      </c>
      <c r="AA32" s="626"/>
      <c r="AB32" s="626"/>
      <c r="AC32" s="626"/>
      <c r="AD32" s="627" t="s">
        <v>132</v>
      </c>
      <c r="AE32" s="627"/>
      <c r="AF32" s="627"/>
      <c r="AG32" s="627"/>
      <c r="AH32" s="627"/>
      <c r="AI32" s="627"/>
      <c r="AJ32" s="627"/>
      <c r="AK32" s="627"/>
      <c r="AL32" s="628" t="s">
        <v>132</v>
      </c>
      <c r="AM32" s="629"/>
      <c r="AN32" s="629"/>
      <c r="AO32" s="630"/>
      <c r="AP32" s="671"/>
      <c r="AQ32" s="672"/>
      <c r="AR32" s="672"/>
      <c r="AS32" s="672"/>
      <c r="AT32" s="676"/>
      <c r="AU32" s="213" t="s">
        <v>321</v>
      </c>
      <c r="AX32" s="620" t="s">
        <v>322</v>
      </c>
      <c r="AY32" s="621"/>
      <c r="AZ32" s="621"/>
      <c r="BA32" s="621"/>
      <c r="BB32" s="621"/>
      <c r="BC32" s="621"/>
      <c r="BD32" s="621"/>
      <c r="BE32" s="621"/>
      <c r="BF32" s="622"/>
      <c r="BG32" s="680">
        <v>99.9</v>
      </c>
      <c r="BH32" s="656"/>
      <c r="BI32" s="656"/>
      <c r="BJ32" s="656"/>
      <c r="BK32" s="656"/>
      <c r="BL32" s="656"/>
      <c r="BM32" s="629">
        <v>99.8</v>
      </c>
      <c r="BN32" s="656"/>
      <c r="BO32" s="656"/>
      <c r="BP32" s="656"/>
      <c r="BQ32" s="678"/>
      <c r="BR32" s="680">
        <v>99.8</v>
      </c>
      <c r="BS32" s="656"/>
      <c r="BT32" s="656"/>
      <c r="BU32" s="656"/>
      <c r="BV32" s="656"/>
      <c r="BW32" s="656"/>
      <c r="BX32" s="629">
        <v>99.6</v>
      </c>
      <c r="BY32" s="656"/>
      <c r="BZ32" s="656"/>
      <c r="CA32" s="656"/>
      <c r="CB32" s="678"/>
      <c r="CD32" s="663"/>
      <c r="CE32" s="664"/>
      <c r="CF32" s="620" t="s">
        <v>323</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142</v>
      </c>
      <c r="DA32" s="654"/>
      <c r="DB32" s="654"/>
      <c r="DC32" s="658"/>
      <c r="DD32" s="632" t="s">
        <v>132</v>
      </c>
      <c r="DE32" s="624"/>
      <c r="DF32" s="624"/>
      <c r="DG32" s="624"/>
      <c r="DH32" s="624"/>
      <c r="DI32" s="624"/>
      <c r="DJ32" s="624"/>
      <c r="DK32" s="625"/>
      <c r="DL32" s="632" t="s">
        <v>141</v>
      </c>
      <c r="DM32" s="624"/>
      <c r="DN32" s="624"/>
      <c r="DO32" s="624"/>
      <c r="DP32" s="624"/>
      <c r="DQ32" s="624"/>
      <c r="DR32" s="624"/>
      <c r="DS32" s="624"/>
      <c r="DT32" s="624"/>
      <c r="DU32" s="624"/>
      <c r="DV32" s="625"/>
      <c r="DW32" s="628" t="s">
        <v>141</v>
      </c>
      <c r="DX32" s="654"/>
      <c r="DY32" s="654"/>
      <c r="DZ32" s="654"/>
      <c r="EA32" s="654"/>
      <c r="EB32" s="654"/>
      <c r="EC32" s="655"/>
    </row>
    <row r="33" spans="2:133" ht="11.25" customHeight="1" x14ac:dyDescent="0.2">
      <c r="B33" s="620" t="s">
        <v>324</v>
      </c>
      <c r="C33" s="621"/>
      <c r="D33" s="621"/>
      <c r="E33" s="621"/>
      <c r="F33" s="621"/>
      <c r="G33" s="621"/>
      <c r="H33" s="621"/>
      <c r="I33" s="621"/>
      <c r="J33" s="621"/>
      <c r="K33" s="621"/>
      <c r="L33" s="621"/>
      <c r="M33" s="621"/>
      <c r="N33" s="621"/>
      <c r="O33" s="621"/>
      <c r="P33" s="621"/>
      <c r="Q33" s="622"/>
      <c r="R33" s="623">
        <v>208594</v>
      </c>
      <c r="S33" s="624"/>
      <c r="T33" s="624"/>
      <c r="U33" s="624"/>
      <c r="V33" s="624"/>
      <c r="W33" s="624"/>
      <c r="X33" s="624"/>
      <c r="Y33" s="625"/>
      <c r="Z33" s="626">
        <v>1.8</v>
      </c>
      <c r="AA33" s="626"/>
      <c r="AB33" s="626"/>
      <c r="AC33" s="626"/>
      <c r="AD33" s="627">
        <v>5252</v>
      </c>
      <c r="AE33" s="627"/>
      <c r="AF33" s="627"/>
      <c r="AG33" s="627"/>
      <c r="AH33" s="627"/>
      <c r="AI33" s="627"/>
      <c r="AJ33" s="627"/>
      <c r="AK33" s="627"/>
      <c r="AL33" s="628">
        <v>0.1</v>
      </c>
      <c r="AM33" s="629"/>
      <c r="AN33" s="629"/>
      <c r="AO33" s="630"/>
      <c r="AP33" s="673"/>
      <c r="AQ33" s="674"/>
      <c r="AR33" s="674"/>
      <c r="AS33" s="674"/>
      <c r="AT33" s="677"/>
      <c r="AU33" s="218"/>
      <c r="AV33" s="218"/>
      <c r="AW33" s="218"/>
      <c r="AX33" s="644" t="s">
        <v>325</v>
      </c>
      <c r="AY33" s="645"/>
      <c r="AZ33" s="645"/>
      <c r="BA33" s="645"/>
      <c r="BB33" s="645"/>
      <c r="BC33" s="645"/>
      <c r="BD33" s="645"/>
      <c r="BE33" s="645"/>
      <c r="BF33" s="646"/>
      <c r="BG33" s="681">
        <v>99.8</v>
      </c>
      <c r="BH33" s="682"/>
      <c r="BI33" s="682"/>
      <c r="BJ33" s="682"/>
      <c r="BK33" s="682"/>
      <c r="BL33" s="682"/>
      <c r="BM33" s="683">
        <v>99.4</v>
      </c>
      <c r="BN33" s="682"/>
      <c r="BO33" s="682"/>
      <c r="BP33" s="682"/>
      <c r="BQ33" s="684"/>
      <c r="BR33" s="681">
        <v>99.8</v>
      </c>
      <c r="BS33" s="682"/>
      <c r="BT33" s="682"/>
      <c r="BU33" s="682"/>
      <c r="BV33" s="682"/>
      <c r="BW33" s="682"/>
      <c r="BX33" s="683">
        <v>99.3</v>
      </c>
      <c r="BY33" s="682"/>
      <c r="BZ33" s="682"/>
      <c r="CA33" s="682"/>
      <c r="CB33" s="684"/>
      <c r="CD33" s="620" t="s">
        <v>326</v>
      </c>
      <c r="CE33" s="621"/>
      <c r="CF33" s="621"/>
      <c r="CG33" s="621"/>
      <c r="CH33" s="621"/>
      <c r="CI33" s="621"/>
      <c r="CJ33" s="621"/>
      <c r="CK33" s="621"/>
      <c r="CL33" s="621"/>
      <c r="CM33" s="621"/>
      <c r="CN33" s="621"/>
      <c r="CO33" s="621"/>
      <c r="CP33" s="621"/>
      <c r="CQ33" s="622"/>
      <c r="CR33" s="623">
        <v>6220387</v>
      </c>
      <c r="CS33" s="656"/>
      <c r="CT33" s="656"/>
      <c r="CU33" s="656"/>
      <c r="CV33" s="656"/>
      <c r="CW33" s="656"/>
      <c r="CX33" s="656"/>
      <c r="CY33" s="657"/>
      <c r="CZ33" s="628">
        <v>55.9</v>
      </c>
      <c r="DA33" s="654"/>
      <c r="DB33" s="654"/>
      <c r="DC33" s="658"/>
      <c r="DD33" s="632">
        <v>3469645</v>
      </c>
      <c r="DE33" s="656"/>
      <c r="DF33" s="656"/>
      <c r="DG33" s="656"/>
      <c r="DH33" s="656"/>
      <c r="DI33" s="656"/>
      <c r="DJ33" s="656"/>
      <c r="DK33" s="657"/>
      <c r="DL33" s="632">
        <v>2084834</v>
      </c>
      <c r="DM33" s="656"/>
      <c r="DN33" s="656"/>
      <c r="DO33" s="656"/>
      <c r="DP33" s="656"/>
      <c r="DQ33" s="656"/>
      <c r="DR33" s="656"/>
      <c r="DS33" s="656"/>
      <c r="DT33" s="656"/>
      <c r="DU33" s="656"/>
      <c r="DV33" s="657"/>
      <c r="DW33" s="628">
        <v>37.6</v>
      </c>
      <c r="DX33" s="654"/>
      <c r="DY33" s="654"/>
      <c r="DZ33" s="654"/>
      <c r="EA33" s="654"/>
      <c r="EB33" s="654"/>
      <c r="EC33" s="655"/>
    </row>
    <row r="34" spans="2:133" ht="11.25" customHeight="1" x14ac:dyDescent="0.2">
      <c r="B34" s="620" t="s">
        <v>327</v>
      </c>
      <c r="C34" s="621"/>
      <c r="D34" s="621"/>
      <c r="E34" s="621"/>
      <c r="F34" s="621"/>
      <c r="G34" s="621"/>
      <c r="H34" s="621"/>
      <c r="I34" s="621"/>
      <c r="J34" s="621"/>
      <c r="K34" s="621"/>
      <c r="L34" s="621"/>
      <c r="M34" s="621"/>
      <c r="N34" s="621"/>
      <c r="O34" s="621"/>
      <c r="P34" s="621"/>
      <c r="Q34" s="622"/>
      <c r="R34" s="623">
        <v>814490</v>
      </c>
      <c r="S34" s="624"/>
      <c r="T34" s="624"/>
      <c r="U34" s="624"/>
      <c r="V34" s="624"/>
      <c r="W34" s="624"/>
      <c r="X34" s="624"/>
      <c r="Y34" s="625"/>
      <c r="Z34" s="626">
        <v>7.1</v>
      </c>
      <c r="AA34" s="626"/>
      <c r="AB34" s="626"/>
      <c r="AC34" s="626"/>
      <c r="AD34" s="627" t="s">
        <v>132</v>
      </c>
      <c r="AE34" s="627"/>
      <c r="AF34" s="627"/>
      <c r="AG34" s="627"/>
      <c r="AH34" s="627"/>
      <c r="AI34" s="627"/>
      <c r="AJ34" s="627"/>
      <c r="AK34" s="627"/>
      <c r="AL34" s="628" t="s">
        <v>141</v>
      </c>
      <c r="AM34" s="629"/>
      <c r="AN34" s="629"/>
      <c r="AO34" s="630"/>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0" t="s">
        <v>328</v>
      </c>
      <c r="CE34" s="621"/>
      <c r="CF34" s="621"/>
      <c r="CG34" s="621"/>
      <c r="CH34" s="621"/>
      <c r="CI34" s="621"/>
      <c r="CJ34" s="621"/>
      <c r="CK34" s="621"/>
      <c r="CL34" s="621"/>
      <c r="CM34" s="621"/>
      <c r="CN34" s="621"/>
      <c r="CO34" s="621"/>
      <c r="CP34" s="621"/>
      <c r="CQ34" s="622"/>
      <c r="CR34" s="623">
        <v>1435436</v>
      </c>
      <c r="CS34" s="624"/>
      <c r="CT34" s="624"/>
      <c r="CU34" s="624"/>
      <c r="CV34" s="624"/>
      <c r="CW34" s="624"/>
      <c r="CX34" s="624"/>
      <c r="CY34" s="625"/>
      <c r="CZ34" s="628">
        <v>12.9</v>
      </c>
      <c r="DA34" s="654"/>
      <c r="DB34" s="654"/>
      <c r="DC34" s="658"/>
      <c r="DD34" s="632">
        <v>730711</v>
      </c>
      <c r="DE34" s="624"/>
      <c r="DF34" s="624"/>
      <c r="DG34" s="624"/>
      <c r="DH34" s="624"/>
      <c r="DI34" s="624"/>
      <c r="DJ34" s="624"/>
      <c r="DK34" s="625"/>
      <c r="DL34" s="632">
        <v>500436</v>
      </c>
      <c r="DM34" s="624"/>
      <c r="DN34" s="624"/>
      <c r="DO34" s="624"/>
      <c r="DP34" s="624"/>
      <c r="DQ34" s="624"/>
      <c r="DR34" s="624"/>
      <c r="DS34" s="624"/>
      <c r="DT34" s="624"/>
      <c r="DU34" s="624"/>
      <c r="DV34" s="625"/>
      <c r="DW34" s="628">
        <v>9</v>
      </c>
      <c r="DX34" s="654"/>
      <c r="DY34" s="654"/>
      <c r="DZ34" s="654"/>
      <c r="EA34" s="654"/>
      <c r="EB34" s="654"/>
      <c r="EC34" s="655"/>
    </row>
    <row r="35" spans="2:133" ht="11.25" customHeight="1" x14ac:dyDescent="0.2">
      <c r="B35" s="620" t="s">
        <v>329</v>
      </c>
      <c r="C35" s="621"/>
      <c r="D35" s="621"/>
      <c r="E35" s="621"/>
      <c r="F35" s="621"/>
      <c r="G35" s="621"/>
      <c r="H35" s="621"/>
      <c r="I35" s="621"/>
      <c r="J35" s="621"/>
      <c r="K35" s="621"/>
      <c r="L35" s="621"/>
      <c r="M35" s="621"/>
      <c r="N35" s="621"/>
      <c r="O35" s="621"/>
      <c r="P35" s="621"/>
      <c r="Q35" s="622"/>
      <c r="R35" s="623">
        <v>477019</v>
      </c>
      <c r="S35" s="624"/>
      <c r="T35" s="624"/>
      <c r="U35" s="624"/>
      <c r="V35" s="624"/>
      <c r="W35" s="624"/>
      <c r="X35" s="624"/>
      <c r="Y35" s="625"/>
      <c r="Z35" s="626">
        <v>4.0999999999999996</v>
      </c>
      <c r="AA35" s="626"/>
      <c r="AB35" s="626"/>
      <c r="AC35" s="626"/>
      <c r="AD35" s="627" t="s">
        <v>141</v>
      </c>
      <c r="AE35" s="627"/>
      <c r="AF35" s="627"/>
      <c r="AG35" s="627"/>
      <c r="AH35" s="627"/>
      <c r="AI35" s="627"/>
      <c r="AJ35" s="627"/>
      <c r="AK35" s="627"/>
      <c r="AL35" s="628" t="s">
        <v>141</v>
      </c>
      <c r="AM35" s="629"/>
      <c r="AN35" s="629"/>
      <c r="AO35" s="630"/>
      <c r="AP35" s="221"/>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46243</v>
      </c>
      <c r="CS35" s="656"/>
      <c r="CT35" s="656"/>
      <c r="CU35" s="656"/>
      <c r="CV35" s="656"/>
      <c r="CW35" s="656"/>
      <c r="CX35" s="656"/>
      <c r="CY35" s="657"/>
      <c r="CZ35" s="628">
        <v>0.4</v>
      </c>
      <c r="DA35" s="654"/>
      <c r="DB35" s="654"/>
      <c r="DC35" s="658"/>
      <c r="DD35" s="632">
        <v>34124</v>
      </c>
      <c r="DE35" s="656"/>
      <c r="DF35" s="656"/>
      <c r="DG35" s="656"/>
      <c r="DH35" s="656"/>
      <c r="DI35" s="656"/>
      <c r="DJ35" s="656"/>
      <c r="DK35" s="657"/>
      <c r="DL35" s="632">
        <v>34124</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333</v>
      </c>
      <c r="C36" s="621"/>
      <c r="D36" s="621"/>
      <c r="E36" s="621"/>
      <c r="F36" s="621"/>
      <c r="G36" s="621"/>
      <c r="H36" s="621"/>
      <c r="I36" s="621"/>
      <c r="J36" s="621"/>
      <c r="K36" s="621"/>
      <c r="L36" s="621"/>
      <c r="M36" s="621"/>
      <c r="N36" s="621"/>
      <c r="O36" s="621"/>
      <c r="P36" s="621"/>
      <c r="Q36" s="622"/>
      <c r="R36" s="623">
        <v>538691</v>
      </c>
      <c r="S36" s="624"/>
      <c r="T36" s="624"/>
      <c r="U36" s="624"/>
      <c r="V36" s="624"/>
      <c r="W36" s="624"/>
      <c r="X36" s="624"/>
      <c r="Y36" s="625"/>
      <c r="Z36" s="626">
        <v>4.7</v>
      </c>
      <c r="AA36" s="626"/>
      <c r="AB36" s="626"/>
      <c r="AC36" s="626"/>
      <c r="AD36" s="627" t="s">
        <v>132</v>
      </c>
      <c r="AE36" s="627"/>
      <c r="AF36" s="627"/>
      <c r="AG36" s="627"/>
      <c r="AH36" s="627"/>
      <c r="AI36" s="627"/>
      <c r="AJ36" s="627"/>
      <c r="AK36" s="627"/>
      <c r="AL36" s="628" t="s">
        <v>132</v>
      </c>
      <c r="AM36" s="629"/>
      <c r="AN36" s="629"/>
      <c r="AO36" s="630"/>
      <c r="AP36" s="221"/>
      <c r="AQ36" s="689" t="s">
        <v>334</v>
      </c>
      <c r="AR36" s="690"/>
      <c r="AS36" s="690"/>
      <c r="AT36" s="690"/>
      <c r="AU36" s="690"/>
      <c r="AV36" s="690"/>
      <c r="AW36" s="690"/>
      <c r="AX36" s="690"/>
      <c r="AY36" s="691"/>
      <c r="AZ36" s="612">
        <v>1507156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57888</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2772101</v>
      </c>
      <c r="CS36" s="624"/>
      <c r="CT36" s="624"/>
      <c r="CU36" s="624"/>
      <c r="CV36" s="624"/>
      <c r="CW36" s="624"/>
      <c r="CX36" s="624"/>
      <c r="CY36" s="625"/>
      <c r="CZ36" s="628">
        <v>24.9</v>
      </c>
      <c r="DA36" s="654"/>
      <c r="DB36" s="654"/>
      <c r="DC36" s="658"/>
      <c r="DD36" s="632">
        <v>1289487</v>
      </c>
      <c r="DE36" s="624"/>
      <c r="DF36" s="624"/>
      <c r="DG36" s="624"/>
      <c r="DH36" s="624"/>
      <c r="DI36" s="624"/>
      <c r="DJ36" s="624"/>
      <c r="DK36" s="625"/>
      <c r="DL36" s="632">
        <v>1053739</v>
      </c>
      <c r="DM36" s="624"/>
      <c r="DN36" s="624"/>
      <c r="DO36" s="624"/>
      <c r="DP36" s="624"/>
      <c r="DQ36" s="624"/>
      <c r="DR36" s="624"/>
      <c r="DS36" s="624"/>
      <c r="DT36" s="624"/>
      <c r="DU36" s="624"/>
      <c r="DV36" s="625"/>
      <c r="DW36" s="628">
        <v>19</v>
      </c>
      <c r="DX36" s="654"/>
      <c r="DY36" s="654"/>
      <c r="DZ36" s="654"/>
      <c r="EA36" s="654"/>
      <c r="EB36" s="654"/>
      <c r="EC36" s="655"/>
    </row>
    <row r="37" spans="2:133" ht="11.25" customHeight="1" x14ac:dyDescent="0.2">
      <c r="B37" s="620" t="s">
        <v>337</v>
      </c>
      <c r="C37" s="621"/>
      <c r="D37" s="621"/>
      <c r="E37" s="621"/>
      <c r="F37" s="621"/>
      <c r="G37" s="621"/>
      <c r="H37" s="621"/>
      <c r="I37" s="621"/>
      <c r="J37" s="621"/>
      <c r="K37" s="621"/>
      <c r="L37" s="621"/>
      <c r="M37" s="621"/>
      <c r="N37" s="621"/>
      <c r="O37" s="621"/>
      <c r="P37" s="621"/>
      <c r="Q37" s="622"/>
      <c r="R37" s="623">
        <v>200346</v>
      </c>
      <c r="S37" s="624"/>
      <c r="T37" s="624"/>
      <c r="U37" s="624"/>
      <c r="V37" s="624"/>
      <c r="W37" s="624"/>
      <c r="X37" s="624"/>
      <c r="Y37" s="625"/>
      <c r="Z37" s="626">
        <v>1.7</v>
      </c>
      <c r="AA37" s="626"/>
      <c r="AB37" s="626"/>
      <c r="AC37" s="626"/>
      <c r="AD37" s="627">
        <v>188</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895706</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51470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346044</v>
      </c>
      <c r="CS37" s="656"/>
      <c r="CT37" s="656"/>
      <c r="CU37" s="656"/>
      <c r="CV37" s="656"/>
      <c r="CW37" s="656"/>
      <c r="CX37" s="656"/>
      <c r="CY37" s="657"/>
      <c r="CZ37" s="628">
        <v>3.1</v>
      </c>
      <c r="DA37" s="654"/>
      <c r="DB37" s="654"/>
      <c r="DC37" s="658"/>
      <c r="DD37" s="632">
        <v>343857</v>
      </c>
      <c r="DE37" s="656"/>
      <c r="DF37" s="656"/>
      <c r="DG37" s="656"/>
      <c r="DH37" s="656"/>
      <c r="DI37" s="656"/>
      <c r="DJ37" s="656"/>
      <c r="DK37" s="657"/>
      <c r="DL37" s="632">
        <v>343857</v>
      </c>
      <c r="DM37" s="656"/>
      <c r="DN37" s="656"/>
      <c r="DO37" s="656"/>
      <c r="DP37" s="656"/>
      <c r="DQ37" s="656"/>
      <c r="DR37" s="656"/>
      <c r="DS37" s="656"/>
      <c r="DT37" s="656"/>
      <c r="DU37" s="656"/>
      <c r="DV37" s="657"/>
      <c r="DW37" s="628">
        <v>6.2</v>
      </c>
      <c r="DX37" s="654"/>
      <c r="DY37" s="654"/>
      <c r="DZ37" s="654"/>
      <c r="EA37" s="654"/>
      <c r="EB37" s="654"/>
      <c r="EC37" s="655"/>
    </row>
    <row r="38" spans="2:133" ht="11.25" customHeight="1" x14ac:dyDescent="0.2">
      <c r="B38" s="620" t="s">
        <v>341</v>
      </c>
      <c r="C38" s="621"/>
      <c r="D38" s="621"/>
      <c r="E38" s="621"/>
      <c r="F38" s="621"/>
      <c r="G38" s="621"/>
      <c r="H38" s="621"/>
      <c r="I38" s="621"/>
      <c r="J38" s="621"/>
      <c r="K38" s="621"/>
      <c r="L38" s="621"/>
      <c r="M38" s="621"/>
      <c r="N38" s="621"/>
      <c r="O38" s="621"/>
      <c r="P38" s="621"/>
      <c r="Q38" s="622"/>
      <c r="R38" s="623">
        <v>552900</v>
      </c>
      <c r="S38" s="624"/>
      <c r="T38" s="624"/>
      <c r="U38" s="624"/>
      <c r="V38" s="624"/>
      <c r="W38" s="624"/>
      <c r="X38" s="624"/>
      <c r="Y38" s="625"/>
      <c r="Z38" s="626">
        <v>4.8</v>
      </c>
      <c r="AA38" s="626"/>
      <c r="AB38" s="626"/>
      <c r="AC38" s="626"/>
      <c r="AD38" s="627" t="s">
        <v>132</v>
      </c>
      <c r="AE38" s="627"/>
      <c r="AF38" s="627"/>
      <c r="AG38" s="627"/>
      <c r="AH38" s="627"/>
      <c r="AI38" s="627"/>
      <c r="AJ38" s="627"/>
      <c r="AK38" s="627"/>
      <c r="AL38" s="628" t="s">
        <v>141</v>
      </c>
      <c r="AM38" s="629"/>
      <c r="AN38" s="629"/>
      <c r="AO38" s="630"/>
      <c r="AQ38" s="686" t="s">
        <v>342</v>
      </c>
      <c r="AR38" s="687"/>
      <c r="AS38" s="687"/>
      <c r="AT38" s="687"/>
      <c r="AU38" s="687"/>
      <c r="AV38" s="687"/>
      <c r="AW38" s="687"/>
      <c r="AX38" s="687"/>
      <c r="AY38" s="688"/>
      <c r="AZ38" s="623">
        <v>881</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2108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625546</v>
      </c>
      <c r="CS38" s="624"/>
      <c r="CT38" s="624"/>
      <c r="CU38" s="624"/>
      <c r="CV38" s="624"/>
      <c r="CW38" s="624"/>
      <c r="CX38" s="624"/>
      <c r="CY38" s="625"/>
      <c r="CZ38" s="628">
        <v>5.6</v>
      </c>
      <c r="DA38" s="654"/>
      <c r="DB38" s="654"/>
      <c r="DC38" s="658"/>
      <c r="DD38" s="632">
        <v>498013</v>
      </c>
      <c r="DE38" s="624"/>
      <c r="DF38" s="624"/>
      <c r="DG38" s="624"/>
      <c r="DH38" s="624"/>
      <c r="DI38" s="624"/>
      <c r="DJ38" s="624"/>
      <c r="DK38" s="625"/>
      <c r="DL38" s="632">
        <v>480685</v>
      </c>
      <c r="DM38" s="624"/>
      <c r="DN38" s="624"/>
      <c r="DO38" s="624"/>
      <c r="DP38" s="624"/>
      <c r="DQ38" s="624"/>
      <c r="DR38" s="624"/>
      <c r="DS38" s="624"/>
      <c r="DT38" s="624"/>
      <c r="DU38" s="624"/>
      <c r="DV38" s="625"/>
      <c r="DW38" s="628">
        <v>8.6999999999999993</v>
      </c>
      <c r="DX38" s="654"/>
      <c r="DY38" s="654"/>
      <c r="DZ38" s="654"/>
      <c r="EA38" s="654"/>
      <c r="EB38" s="654"/>
      <c r="EC38" s="655"/>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142</v>
      </c>
      <c r="AA39" s="626"/>
      <c r="AB39" s="626"/>
      <c r="AC39" s="626"/>
      <c r="AD39" s="627" t="s">
        <v>142</v>
      </c>
      <c r="AE39" s="627"/>
      <c r="AF39" s="627"/>
      <c r="AG39" s="627"/>
      <c r="AH39" s="627"/>
      <c r="AI39" s="627"/>
      <c r="AJ39" s="627"/>
      <c r="AK39" s="627"/>
      <c r="AL39" s="628" t="s">
        <v>142</v>
      </c>
      <c r="AM39" s="629"/>
      <c r="AN39" s="629"/>
      <c r="AO39" s="630"/>
      <c r="AQ39" s="686" t="s">
        <v>346</v>
      </c>
      <c r="AR39" s="687"/>
      <c r="AS39" s="687"/>
      <c r="AT39" s="687"/>
      <c r="AU39" s="687"/>
      <c r="AV39" s="687"/>
      <c r="AW39" s="687"/>
      <c r="AX39" s="687"/>
      <c r="AY39" s="688"/>
      <c r="AZ39" s="623">
        <v>336</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3564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930829</v>
      </c>
      <c r="CS39" s="656"/>
      <c r="CT39" s="656"/>
      <c r="CU39" s="656"/>
      <c r="CV39" s="656"/>
      <c r="CW39" s="656"/>
      <c r="CX39" s="656"/>
      <c r="CY39" s="657"/>
      <c r="CZ39" s="628">
        <v>8.4</v>
      </c>
      <c r="DA39" s="654"/>
      <c r="DB39" s="654"/>
      <c r="DC39" s="658"/>
      <c r="DD39" s="632">
        <v>509078</v>
      </c>
      <c r="DE39" s="656"/>
      <c r="DF39" s="656"/>
      <c r="DG39" s="656"/>
      <c r="DH39" s="656"/>
      <c r="DI39" s="656"/>
      <c r="DJ39" s="656"/>
      <c r="DK39" s="657"/>
      <c r="DL39" s="632" t="s">
        <v>141</v>
      </c>
      <c r="DM39" s="656"/>
      <c r="DN39" s="656"/>
      <c r="DO39" s="656"/>
      <c r="DP39" s="656"/>
      <c r="DQ39" s="656"/>
      <c r="DR39" s="656"/>
      <c r="DS39" s="656"/>
      <c r="DT39" s="656"/>
      <c r="DU39" s="656"/>
      <c r="DV39" s="657"/>
      <c r="DW39" s="628" t="s">
        <v>141</v>
      </c>
      <c r="DX39" s="654"/>
      <c r="DY39" s="654"/>
      <c r="DZ39" s="654"/>
      <c r="EA39" s="654"/>
      <c r="EB39" s="654"/>
      <c r="EC39" s="655"/>
    </row>
    <row r="40" spans="2:133" ht="11.25" customHeight="1" x14ac:dyDescent="0.2">
      <c r="B40" s="620" t="s">
        <v>349</v>
      </c>
      <c r="C40" s="621"/>
      <c r="D40" s="621"/>
      <c r="E40" s="621"/>
      <c r="F40" s="621"/>
      <c r="G40" s="621"/>
      <c r="H40" s="621"/>
      <c r="I40" s="621"/>
      <c r="J40" s="621"/>
      <c r="K40" s="621"/>
      <c r="L40" s="621"/>
      <c r="M40" s="621"/>
      <c r="N40" s="621"/>
      <c r="O40" s="621"/>
      <c r="P40" s="621"/>
      <c r="Q40" s="622"/>
      <c r="R40" s="623" t="s">
        <v>142</v>
      </c>
      <c r="S40" s="624"/>
      <c r="T40" s="624"/>
      <c r="U40" s="624"/>
      <c r="V40" s="624"/>
      <c r="W40" s="624"/>
      <c r="X40" s="624"/>
      <c r="Y40" s="625"/>
      <c r="Z40" s="626" t="s">
        <v>141</v>
      </c>
      <c r="AA40" s="626"/>
      <c r="AB40" s="626"/>
      <c r="AC40" s="626"/>
      <c r="AD40" s="627" t="s">
        <v>141</v>
      </c>
      <c r="AE40" s="627"/>
      <c r="AF40" s="627"/>
      <c r="AG40" s="627"/>
      <c r="AH40" s="627"/>
      <c r="AI40" s="627"/>
      <c r="AJ40" s="627"/>
      <c r="AK40" s="627"/>
      <c r="AL40" s="628" t="s">
        <v>141</v>
      </c>
      <c r="AM40" s="629"/>
      <c r="AN40" s="629"/>
      <c r="AO40" s="630"/>
      <c r="AQ40" s="686" t="s">
        <v>350</v>
      </c>
      <c r="AR40" s="687"/>
      <c r="AS40" s="687"/>
      <c r="AT40" s="687"/>
      <c r="AU40" s="687"/>
      <c r="AV40" s="687"/>
      <c r="AW40" s="687"/>
      <c r="AX40" s="687"/>
      <c r="AY40" s="688"/>
      <c r="AZ40" s="623" t="s">
        <v>132</v>
      </c>
      <c r="BA40" s="624"/>
      <c r="BB40" s="624"/>
      <c r="BC40" s="624"/>
      <c r="BD40" s="656"/>
      <c r="BE40" s="656"/>
      <c r="BF40" s="678"/>
      <c r="BG40" s="671" t="s">
        <v>351</v>
      </c>
      <c r="BH40" s="672"/>
      <c r="BI40" s="672"/>
      <c r="BJ40" s="672"/>
      <c r="BK40" s="672"/>
      <c r="BL40" s="222"/>
      <c r="BM40" s="621" t="s">
        <v>352</v>
      </c>
      <c r="BN40" s="621"/>
      <c r="BO40" s="621"/>
      <c r="BP40" s="621"/>
      <c r="BQ40" s="621"/>
      <c r="BR40" s="621"/>
      <c r="BS40" s="621"/>
      <c r="BT40" s="621"/>
      <c r="BU40" s="622"/>
      <c r="BV40" s="623">
        <v>112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410232</v>
      </c>
      <c r="CS40" s="624"/>
      <c r="CT40" s="624"/>
      <c r="CU40" s="624"/>
      <c r="CV40" s="624"/>
      <c r="CW40" s="624"/>
      <c r="CX40" s="624"/>
      <c r="CY40" s="625"/>
      <c r="CZ40" s="628">
        <v>3.7</v>
      </c>
      <c r="DA40" s="654"/>
      <c r="DB40" s="654"/>
      <c r="DC40" s="658"/>
      <c r="DD40" s="632">
        <v>408232</v>
      </c>
      <c r="DE40" s="624"/>
      <c r="DF40" s="624"/>
      <c r="DG40" s="624"/>
      <c r="DH40" s="624"/>
      <c r="DI40" s="624"/>
      <c r="DJ40" s="624"/>
      <c r="DK40" s="625"/>
      <c r="DL40" s="632">
        <v>15850</v>
      </c>
      <c r="DM40" s="624"/>
      <c r="DN40" s="624"/>
      <c r="DO40" s="624"/>
      <c r="DP40" s="624"/>
      <c r="DQ40" s="624"/>
      <c r="DR40" s="624"/>
      <c r="DS40" s="624"/>
      <c r="DT40" s="624"/>
      <c r="DU40" s="624"/>
      <c r="DV40" s="625"/>
      <c r="DW40" s="628">
        <v>0.3</v>
      </c>
      <c r="DX40" s="654"/>
      <c r="DY40" s="654"/>
      <c r="DZ40" s="654"/>
      <c r="EA40" s="654"/>
      <c r="EB40" s="654"/>
      <c r="EC40" s="655"/>
    </row>
    <row r="41" spans="2:133" ht="11.25" customHeight="1" x14ac:dyDescent="0.2">
      <c r="B41" s="644" t="s">
        <v>354</v>
      </c>
      <c r="C41" s="645"/>
      <c r="D41" s="645"/>
      <c r="E41" s="645"/>
      <c r="F41" s="645"/>
      <c r="G41" s="645"/>
      <c r="H41" s="645"/>
      <c r="I41" s="645"/>
      <c r="J41" s="645"/>
      <c r="K41" s="645"/>
      <c r="L41" s="645"/>
      <c r="M41" s="645"/>
      <c r="N41" s="645"/>
      <c r="O41" s="645"/>
      <c r="P41" s="645"/>
      <c r="Q41" s="646"/>
      <c r="R41" s="695">
        <v>11552111</v>
      </c>
      <c r="S41" s="696"/>
      <c r="T41" s="696"/>
      <c r="U41" s="696"/>
      <c r="V41" s="696"/>
      <c r="W41" s="696"/>
      <c r="X41" s="696"/>
      <c r="Y41" s="700"/>
      <c r="Z41" s="701">
        <v>100</v>
      </c>
      <c r="AA41" s="701"/>
      <c r="AB41" s="701"/>
      <c r="AC41" s="701"/>
      <c r="AD41" s="702">
        <v>5537726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130869</v>
      </c>
      <c r="BA41" s="624"/>
      <c r="BB41" s="624"/>
      <c r="BC41" s="624"/>
      <c r="BD41" s="656"/>
      <c r="BE41" s="656"/>
      <c r="BF41" s="678"/>
      <c r="BG41" s="671"/>
      <c r="BH41" s="672"/>
      <c r="BI41" s="672"/>
      <c r="BJ41" s="672"/>
      <c r="BK41" s="672"/>
      <c r="BL41" s="222"/>
      <c r="BM41" s="621" t="s">
        <v>356</v>
      </c>
      <c r="BN41" s="621"/>
      <c r="BO41" s="621"/>
      <c r="BP41" s="621"/>
      <c r="BQ41" s="621"/>
      <c r="BR41" s="621"/>
      <c r="BS41" s="621"/>
      <c r="BT41" s="621"/>
      <c r="BU41" s="622"/>
      <c r="BV41" s="623" t="s">
        <v>142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141</v>
      </c>
      <c r="CS41" s="656"/>
      <c r="CT41" s="656"/>
      <c r="CU41" s="656"/>
      <c r="CV41" s="656"/>
      <c r="CW41" s="656"/>
      <c r="CX41" s="656"/>
      <c r="CY41" s="657"/>
      <c r="CZ41" s="628" t="s">
        <v>132</v>
      </c>
      <c r="DA41" s="654"/>
      <c r="DB41" s="654"/>
      <c r="DC41" s="658"/>
      <c r="DD41" s="632" t="s">
        <v>142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479364</v>
      </c>
      <c r="BA42" s="696"/>
      <c r="BB42" s="696"/>
      <c r="BC42" s="696"/>
      <c r="BD42" s="682"/>
      <c r="BE42" s="682"/>
      <c r="BF42" s="684"/>
      <c r="BG42" s="673"/>
      <c r="BH42" s="674"/>
      <c r="BI42" s="674"/>
      <c r="BJ42" s="674"/>
      <c r="BK42" s="674"/>
      <c r="BL42" s="223"/>
      <c r="BM42" s="645" t="s">
        <v>359</v>
      </c>
      <c r="BN42" s="645"/>
      <c r="BO42" s="645"/>
      <c r="BP42" s="645"/>
      <c r="BQ42" s="645"/>
      <c r="BR42" s="645"/>
      <c r="BS42" s="645"/>
      <c r="BT42" s="645"/>
      <c r="BU42" s="646"/>
      <c r="BV42" s="695">
        <v>341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1014734</v>
      </c>
      <c r="CS42" s="656"/>
      <c r="CT42" s="656"/>
      <c r="CU42" s="656"/>
      <c r="CV42" s="656"/>
      <c r="CW42" s="656"/>
      <c r="CX42" s="656"/>
      <c r="CY42" s="657"/>
      <c r="CZ42" s="628">
        <v>9.1</v>
      </c>
      <c r="DA42" s="654"/>
      <c r="DB42" s="654"/>
      <c r="DC42" s="658"/>
      <c r="DD42" s="632">
        <v>172964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3" t="s">
        <v>361</v>
      </c>
      <c r="CD43" s="620" t="s">
        <v>362</v>
      </c>
      <c r="CE43" s="621"/>
      <c r="CF43" s="621"/>
      <c r="CG43" s="621"/>
      <c r="CH43" s="621"/>
      <c r="CI43" s="621"/>
      <c r="CJ43" s="621"/>
      <c r="CK43" s="621"/>
      <c r="CL43" s="621"/>
      <c r="CM43" s="621"/>
      <c r="CN43" s="621"/>
      <c r="CO43" s="621"/>
      <c r="CP43" s="621"/>
      <c r="CQ43" s="622"/>
      <c r="CR43" s="623">
        <v>22514</v>
      </c>
      <c r="CS43" s="656"/>
      <c r="CT43" s="656"/>
      <c r="CU43" s="656"/>
      <c r="CV43" s="656"/>
      <c r="CW43" s="656"/>
      <c r="CX43" s="656"/>
      <c r="CY43" s="657"/>
      <c r="CZ43" s="628">
        <v>0.2</v>
      </c>
      <c r="DA43" s="654"/>
      <c r="DB43" s="654"/>
      <c r="DC43" s="658"/>
      <c r="DD43" s="632">
        <v>22514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839878</v>
      </c>
      <c r="CS44" s="624"/>
      <c r="CT44" s="624"/>
      <c r="CU44" s="624"/>
      <c r="CV44" s="624"/>
      <c r="CW44" s="624"/>
      <c r="CX44" s="624"/>
      <c r="CY44" s="625"/>
      <c r="CZ44" s="628">
        <v>7.6</v>
      </c>
      <c r="DA44" s="629"/>
      <c r="DB44" s="629"/>
      <c r="DC44" s="635"/>
      <c r="DD44" s="632">
        <v>150061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327101</v>
      </c>
      <c r="CS45" s="656"/>
      <c r="CT45" s="656"/>
      <c r="CU45" s="656"/>
      <c r="CV45" s="656"/>
      <c r="CW45" s="656"/>
      <c r="CX45" s="656"/>
      <c r="CY45" s="657"/>
      <c r="CZ45" s="628">
        <v>2.9</v>
      </c>
      <c r="DA45" s="654"/>
      <c r="DB45" s="654"/>
      <c r="DC45" s="658"/>
      <c r="DD45" s="632">
        <v>24120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4"/>
      <c r="CD46" s="661"/>
      <c r="CE46" s="662"/>
      <c r="CF46" s="620" t="s">
        <v>367</v>
      </c>
      <c r="CG46" s="621"/>
      <c r="CH46" s="621"/>
      <c r="CI46" s="621"/>
      <c r="CJ46" s="621"/>
      <c r="CK46" s="621"/>
      <c r="CL46" s="621"/>
      <c r="CM46" s="621"/>
      <c r="CN46" s="621"/>
      <c r="CO46" s="621"/>
      <c r="CP46" s="621"/>
      <c r="CQ46" s="622"/>
      <c r="CR46" s="623">
        <v>501128</v>
      </c>
      <c r="CS46" s="624"/>
      <c r="CT46" s="624"/>
      <c r="CU46" s="624"/>
      <c r="CV46" s="624"/>
      <c r="CW46" s="624"/>
      <c r="CX46" s="624"/>
      <c r="CY46" s="625"/>
      <c r="CZ46" s="628">
        <v>4.5</v>
      </c>
      <c r="DA46" s="629"/>
      <c r="DB46" s="629"/>
      <c r="DC46" s="635"/>
      <c r="DD46" s="632">
        <v>124692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4"/>
      <c r="CD47" s="661"/>
      <c r="CE47" s="662"/>
      <c r="CF47" s="620" t="s">
        <v>368</v>
      </c>
      <c r="CG47" s="621"/>
      <c r="CH47" s="621"/>
      <c r="CI47" s="621"/>
      <c r="CJ47" s="621"/>
      <c r="CK47" s="621"/>
      <c r="CL47" s="621"/>
      <c r="CM47" s="621"/>
      <c r="CN47" s="621"/>
      <c r="CO47" s="621"/>
      <c r="CP47" s="621"/>
      <c r="CQ47" s="622"/>
      <c r="CR47" s="623">
        <v>174856</v>
      </c>
      <c r="CS47" s="656"/>
      <c r="CT47" s="656"/>
      <c r="CU47" s="656"/>
      <c r="CV47" s="656"/>
      <c r="CW47" s="656"/>
      <c r="CX47" s="656"/>
      <c r="CY47" s="657"/>
      <c r="CZ47" s="628">
        <v>1.6</v>
      </c>
      <c r="DA47" s="654"/>
      <c r="DB47" s="654"/>
      <c r="DC47" s="658"/>
      <c r="DD47" s="632">
        <v>22903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4"/>
      <c r="CD48" s="663"/>
      <c r="CE48" s="664"/>
      <c r="CF48" s="620" t="s">
        <v>369</v>
      </c>
      <c r="CG48" s="621"/>
      <c r="CH48" s="621"/>
      <c r="CI48" s="621"/>
      <c r="CJ48" s="621"/>
      <c r="CK48" s="621"/>
      <c r="CL48" s="621"/>
      <c r="CM48" s="621"/>
      <c r="CN48" s="621"/>
      <c r="CO48" s="621"/>
      <c r="CP48" s="621"/>
      <c r="CQ48" s="622"/>
      <c r="CR48" s="623" t="s">
        <v>142</v>
      </c>
      <c r="CS48" s="624"/>
      <c r="CT48" s="624"/>
      <c r="CU48" s="624"/>
      <c r="CV48" s="624"/>
      <c r="CW48" s="624"/>
      <c r="CX48" s="624"/>
      <c r="CY48" s="625"/>
      <c r="CZ48" s="628" t="s">
        <v>142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4"/>
      <c r="CD49" s="644" t="s">
        <v>370</v>
      </c>
      <c r="CE49" s="645"/>
      <c r="CF49" s="645"/>
      <c r="CG49" s="645"/>
      <c r="CH49" s="645"/>
      <c r="CI49" s="645"/>
      <c r="CJ49" s="645"/>
      <c r="CK49" s="645"/>
      <c r="CL49" s="645"/>
      <c r="CM49" s="645"/>
      <c r="CN49" s="645"/>
      <c r="CO49" s="645"/>
      <c r="CP49" s="645"/>
      <c r="CQ49" s="646"/>
      <c r="CR49" s="695">
        <v>11124173</v>
      </c>
      <c r="CS49" s="682"/>
      <c r="CT49" s="682"/>
      <c r="CU49" s="682"/>
      <c r="CV49" s="682"/>
      <c r="CW49" s="682"/>
      <c r="CX49" s="682"/>
      <c r="CY49" s="711"/>
      <c r="CZ49" s="703">
        <v>100</v>
      </c>
      <c r="DA49" s="712"/>
      <c r="DB49" s="712"/>
      <c r="DC49" s="713"/>
      <c r="DD49" s="714">
        <v>6372111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qzBaett6bICcY4wyfhYjffW20FVgVPKJ3LlLHA4cMA24iU6jsOYKSIsfPQPXOwGejgBn1LuMOcPPFTyDiZlXg==" saltValue="urVGSpeC8HV050lWL90q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2" t="s">
        <v>372</v>
      </c>
      <c r="DK2" s="723"/>
      <c r="DL2" s="723"/>
      <c r="DM2" s="723"/>
      <c r="DN2" s="723"/>
      <c r="DO2" s="724"/>
      <c r="DP2" s="227"/>
      <c r="DQ2" s="722" t="s">
        <v>373</v>
      </c>
      <c r="DR2" s="723"/>
      <c r="DS2" s="723"/>
      <c r="DT2" s="723"/>
      <c r="DU2" s="723"/>
      <c r="DV2" s="723"/>
      <c r="DW2" s="723"/>
      <c r="DX2" s="723"/>
      <c r="DY2" s="723"/>
      <c r="DZ2" s="724"/>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1"/>
      <c r="BA4" s="231"/>
      <c r="BB4" s="231"/>
      <c r="BC4" s="231"/>
      <c r="BD4" s="231"/>
      <c r="BE4" s="232"/>
      <c r="BF4" s="232"/>
      <c r="BG4" s="232"/>
      <c r="BH4" s="232"/>
      <c r="BI4" s="232"/>
      <c r="BJ4" s="232"/>
      <c r="BK4" s="232"/>
      <c r="BL4" s="232"/>
      <c r="BM4" s="232"/>
      <c r="BN4" s="232"/>
      <c r="BO4" s="232"/>
      <c r="BP4" s="232"/>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3"/>
    </row>
    <row r="5" spans="1:131" s="234"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1"/>
      <c r="BA5" s="231"/>
      <c r="BB5" s="231"/>
      <c r="BC5" s="231"/>
      <c r="BD5" s="231"/>
      <c r="BE5" s="232"/>
      <c r="BF5" s="232"/>
      <c r="BG5" s="232"/>
      <c r="BH5" s="232"/>
      <c r="BI5" s="232"/>
      <c r="BJ5" s="232"/>
      <c r="BK5" s="232"/>
      <c r="BL5" s="232"/>
      <c r="BM5" s="232"/>
      <c r="BN5" s="232"/>
      <c r="BO5" s="232"/>
      <c r="BP5" s="232"/>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77" t="s">
        <v>390</v>
      </c>
      <c r="DH5" s="778"/>
      <c r="DI5" s="778"/>
      <c r="DJ5" s="778"/>
      <c r="DK5" s="779"/>
      <c r="DL5" s="777" t="s">
        <v>391</v>
      </c>
      <c r="DM5" s="778"/>
      <c r="DN5" s="778"/>
      <c r="DO5" s="778"/>
      <c r="DP5" s="779"/>
      <c r="DQ5" s="733" t="s">
        <v>392</v>
      </c>
      <c r="DR5" s="734"/>
      <c r="DS5" s="734"/>
      <c r="DT5" s="734"/>
      <c r="DU5" s="735"/>
      <c r="DV5" s="733" t="s">
        <v>383</v>
      </c>
      <c r="DW5" s="734"/>
      <c r="DX5" s="734"/>
      <c r="DY5" s="734"/>
      <c r="DZ5" s="740"/>
      <c r="EA5" s="233"/>
    </row>
    <row r="6" spans="1:131" s="234"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1"/>
      <c r="BA6" s="231"/>
      <c r="BB6" s="231"/>
      <c r="BC6" s="231"/>
      <c r="BD6" s="231"/>
      <c r="BE6" s="232"/>
      <c r="BF6" s="232"/>
      <c r="BG6" s="232"/>
      <c r="BH6" s="232"/>
      <c r="BI6" s="232"/>
      <c r="BJ6" s="232"/>
      <c r="BK6" s="232"/>
      <c r="BL6" s="232"/>
      <c r="BM6" s="232"/>
      <c r="BN6" s="232"/>
      <c r="BO6" s="232"/>
      <c r="BP6" s="232"/>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80"/>
      <c r="DH6" s="781"/>
      <c r="DI6" s="781"/>
      <c r="DJ6" s="781"/>
      <c r="DK6" s="782"/>
      <c r="DL6" s="780"/>
      <c r="DM6" s="781"/>
      <c r="DN6" s="781"/>
      <c r="DO6" s="781"/>
      <c r="DP6" s="782"/>
      <c r="DQ6" s="736"/>
      <c r="DR6" s="737"/>
      <c r="DS6" s="737"/>
      <c r="DT6" s="737"/>
      <c r="DU6" s="738"/>
      <c r="DV6" s="736"/>
      <c r="DW6" s="737"/>
      <c r="DX6" s="737"/>
      <c r="DY6" s="737"/>
      <c r="DZ6" s="742"/>
      <c r="EA6" s="233"/>
    </row>
    <row r="7" spans="1:131" s="234" customFormat="1" ht="26.25" customHeight="1" thickTop="1" x14ac:dyDescent="0.2">
      <c r="A7" s="235">
        <v>1</v>
      </c>
      <c r="B7" s="764" t="s">
        <v>393</v>
      </c>
      <c r="C7" s="765"/>
      <c r="D7" s="765"/>
      <c r="E7" s="765"/>
      <c r="F7" s="765"/>
      <c r="G7" s="765"/>
      <c r="H7" s="765"/>
      <c r="I7" s="765"/>
      <c r="J7" s="765"/>
      <c r="K7" s="765"/>
      <c r="L7" s="765"/>
      <c r="M7" s="765"/>
      <c r="N7" s="765"/>
      <c r="O7" s="765"/>
      <c r="P7" s="766"/>
      <c r="Q7" s="767">
        <v>11552</v>
      </c>
      <c r="R7" s="768"/>
      <c r="S7" s="768"/>
      <c r="T7" s="768"/>
      <c r="U7" s="768"/>
      <c r="V7" s="768">
        <v>11124</v>
      </c>
      <c r="W7" s="768"/>
      <c r="X7" s="768"/>
      <c r="Y7" s="768"/>
      <c r="Z7" s="768"/>
      <c r="AA7" s="768">
        <v>428</v>
      </c>
      <c r="AB7" s="768"/>
      <c r="AC7" s="768"/>
      <c r="AD7" s="768"/>
      <c r="AE7" s="769"/>
      <c r="AF7" s="770">
        <v>287</v>
      </c>
      <c r="AG7" s="771"/>
      <c r="AH7" s="771"/>
      <c r="AI7" s="771"/>
      <c r="AJ7" s="772"/>
      <c r="AK7" s="773">
        <v>477</v>
      </c>
      <c r="AL7" s="774"/>
      <c r="AM7" s="774"/>
      <c r="AN7" s="774"/>
      <c r="AO7" s="774"/>
      <c r="AP7" s="774">
        <v>7327</v>
      </c>
      <c r="AQ7" s="774"/>
      <c r="AR7" s="774"/>
      <c r="AS7" s="774"/>
      <c r="AT7" s="774"/>
      <c r="AU7" s="775"/>
      <c r="AV7" s="775"/>
      <c r="AW7" s="775"/>
      <c r="AX7" s="775"/>
      <c r="AY7" s="776"/>
      <c r="AZ7" s="231"/>
      <c r="BA7" s="231"/>
      <c r="BB7" s="231"/>
      <c r="BC7" s="231"/>
      <c r="BD7" s="231"/>
      <c r="BE7" s="232"/>
      <c r="BF7" s="232"/>
      <c r="BG7" s="232"/>
      <c r="BH7" s="232"/>
      <c r="BI7" s="232"/>
      <c r="BJ7" s="232"/>
      <c r="BK7" s="232"/>
      <c r="BL7" s="232"/>
      <c r="BM7" s="232"/>
      <c r="BN7" s="232"/>
      <c r="BO7" s="232"/>
      <c r="BP7" s="232"/>
      <c r="BQ7" s="235">
        <v>1</v>
      </c>
      <c r="BR7" s="236"/>
      <c r="BS7" s="746" t="s">
        <v>583</v>
      </c>
      <c r="BT7" s="747"/>
      <c r="BU7" s="747"/>
      <c r="BV7" s="747"/>
      <c r="BW7" s="747"/>
      <c r="BX7" s="747"/>
      <c r="BY7" s="747"/>
      <c r="BZ7" s="747"/>
      <c r="CA7" s="747"/>
      <c r="CB7" s="747"/>
      <c r="CC7" s="747"/>
      <c r="CD7" s="747"/>
      <c r="CE7" s="747"/>
      <c r="CF7" s="747"/>
      <c r="CG7" s="748"/>
      <c r="CH7" s="749">
        <v>0</v>
      </c>
      <c r="CI7" s="750"/>
      <c r="CJ7" s="750"/>
      <c r="CK7" s="750"/>
      <c r="CL7" s="751"/>
      <c r="CM7" s="749">
        <v>23</v>
      </c>
      <c r="CN7" s="750"/>
      <c r="CO7" s="750"/>
      <c r="CP7" s="750"/>
      <c r="CQ7" s="751"/>
      <c r="CR7" s="749">
        <v>5</v>
      </c>
      <c r="CS7" s="750"/>
      <c r="CT7" s="750"/>
      <c r="CU7" s="750"/>
      <c r="CV7" s="751"/>
      <c r="CW7" s="749">
        <v>12</v>
      </c>
      <c r="CX7" s="750"/>
      <c r="CY7" s="750"/>
      <c r="CZ7" s="750"/>
      <c r="DA7" s="751"/>
      <c r="DB7" s="749">
        <v>0</v>
      </c>
      <c r="DC7" s="750"/>
      <c r="DD7" s="750"/>
      <c r="DE7" s="750"/>
      <c r="DF7" s="751"/>
      <c r="DG7" s="749">
        <v>0</v>
      </c>
      <c r="DH7" s="750"/>
      <c r="DI7" s="750"/>
      <c r="DJ7" s="750"/>
      <c r="DK7" s="751"/>
      <c r="DL7" s="749">
        <v>0</v>
      </c>
      <c r="DM7" s="750"/>
      <c r="DN7" s="750"/>
      <c r="DO7" s="750"/>
      <c r="DP7" s="751"/>
      <c r="DQ7" s="749">
        <v>12</v>
      </c>
      <c r="DR7" s="750"/>
      <c r="DS7" s="750"/>
      <c r="DT7" s="750"/>
      <c r="DU7" s="751"/>
      <c r="DV7" s="746"/>
      <c r="DW7" s="747"/>
      <c r="DX7" s="747"/>
      <c r="DY7" s="747"/>
      <c r="DZ7" s="752"/>
      <c r="EA7" s="233"/>
    </row>
    <row r="8" spans="1:131" s="234" customFormat="1" ht="26.25" customHeight="1" x14ac:dyDescent="0.2">
      <c r="A8" s="237">
        <v>2</v>
      </c>
      <c r="B8" s="753"/>
      <c r="C8" s="754"/>
      <c r="D8" s="754"/>
      <c r="E8" s="754"/>
      <c r="F8" s="754"/>
      <c r="G8" s="754"/>
      <c r="H8" s="754"/>
      <c r="I8" s="754"/>
      <c r="J8" s="754"/>
      <c r="K8" s="754"/>
      <c r="L8" s="754"/>
      <c r="M8" s="754"/>
      <c r="N8" s="754"/>
      <c r="O8" s="754"/>
      <c r="P8" s="755"/>
      <c r="Q8" s="756"/>
      <c r="R8" s="757"/>
      <c r="S8" s="757"/>
      <c r="T8" s="757"/>
      <c r="U8" s="757"/>
      <c r="V8" s="757"/>
      <c r="W8" s="757"/>
      <c r="X8" s="757"/>
      <c r="Y8" s="757"/>
      <c r="Z8" s="757"/>
      <c r="AA8" s="757"/>
      <c r="AB8" s="757"/>
      <c r="AC8" s="757"/>
      <c r="AD8" s="757"/>
      <c r="AE8" s="758"/>
      <c r="AF8" s="759"/>
      <c r="AG8" s="760"/>
      <c r="AH8" s="760"/>
      <c r="AI8" s="760"/>
      <c r="AJ8" s="761"/>
      <c r="AK8" s="762"/>
      <c r="AL8" s="763"/>
      <c r="AM8" s="763"/>
      <c r="AN8" s="763"/>
      <c r="AO8" s="763"/>
      <c r="AP8" s="763"/>
      <c r="AQ8" s="763"/>
      <c r="AR8" s="763"/>
      <c r="AS8" s="763"/>
      <c r="AT8" s="763"/>
      <c r="AU8" s="783"/>
      <c r="AV8" s="783"/>
      <c r="AW8" s="783"/>
      <c r="AX8" s="783"/>
      <c r="AY8" s="784"/>
      <c r="AZ8" s="231"/>
      <c r="BA8" s="231"/>
      <c r="BB8" s="231"/>
      <c r="BC8" s="231"/>
      <c r="BD8" s="231"/>
      <c r="BE8" s="232"/>
      <c r="BF8" s="232"/>
      <c r="BG8" s="232"/>
      <c r="BH8" s="232"/>
      <c r="BI8" s="232"/>
      <c r="BJ8" s="232"/>
      <c r="BK8" s="232"/>
      <c r="BL8" s="232"/>
      <c r="BM8" s="232"/>
      <c r="BN8" s="232"/>
      <c r="BO8" s="232"/>
      <c r="BP8" s="232"/>
      <c r="BQ8" s="237">
        <v>2</v>
      </c>
      <c r="BR8" s="238"/>
      <c r="BS8" s="743" t="s">
        <v>584</v>
      </c>
      <c r="BT8" s="744"/>
      <c r="BU8" s="744"/>
      <c r="BV8" s="744"/>
      <c r="BW8" s="744"/>
      <c r="BX8" s="744"/>
      <c r="BY8" s="744"/>
      <c r="BZ8" s="744"/>
      <c r="CA8" s="744"/>
      <c r="CB8" s="744"/>
      <c r="CC8" s="744"/>
      <c r="CD8" s="744"/>
      <c r="CE8" s="744"/>
      <c r="CF8" s="744"/>
      <c r="CG8" s="745"/>
      <c r="CH8" s="785">
        <v>4</v>
      </c>
      <c r="CI8" s="786"/>
      <c r="CJ8" s="786"/>
      <c r="CK8" s="786"/>
      <c r="CL8" s="787"/>
      <c r="CM8" s="785">
        <v>73</v>
      </c>
      <c r="CN8" s="786"/>
      <c r="CO8" s="786"/>
      <c r="CP8" s="786"/>
      <c r="CQ8" s="787"/>
      <c r="CR8" s="785">
        <v>15</v>
      </c>
      <c r="CS8" s="786"/>
      <c r="CT8" s="786"/>
      <c r="CU8" s="786"/>
      <c r="CV8" s="787"/>
      <c r="CW8" s="785" t="s">
        <v>586</v>
      </c>
      <c r="CX8" s="786"/>
      <c r="CY8" s="786"/>
      <c r="CZ8" s="786"/>
      <c r="DA8" s="787"/>
      <c r="DB8" s="785" t="s">
        <v>586</v>
      </c>
      <c r="DC8" s="786"/>
      <c r="DD8" s="786"/>
      <c r="DE8" s="786"/>
      <c r="DF8" s="787"/>
      <c r="DG8" s="785" t="s">
        <v>586</v>
      </c>
      <c r="DH8" s="786"/>
      <c r="DI8" s="786"/>
      <c r="DJ8" s="786"/>
      <c r="DK8" s="787"/>
      <c r="DL8" s="785" t="s">
        <v>586</v>
      </c>
      <c r="DM8" s="786"/>
      <c r="DN8" s="786"/>
      <c r="DO8" s="786"/>
      <c r="DP8" s="787"/>
      <c r="DQ8" s="785" t="s">
        <v>586</v>
      </c>
      <c r="DR8" s="786"/>
      <c r="DS8" s="786"/>
      <c r="DT8" s="786"/>
      <c r="DU8" s="787"/>
      <c r="DV8" s="743"/>
      <c r="DW8" s="744"/>
      <c r="DX8" s="744"/>
      <c r="DY8" s="744"/>
      <c r="DZ8" s="788"/>
      <c r="EA8" s="233"/>
    </row>
    <row r="9" spans="1:131" s="234" customFormat="1" ht="26.25" customHeight="1" x14ac:dyDescent="0.2">
      <c r="A9" s="237">
        <v>3</v>
      </c>
      <c r="B9" s="753"/>
      <c r="C9" s="754"/>
      <c r="D9" s="754"/>
      <c r="E9" s="754"/>
      <c r="F9" s="754"/>
      <c r="G9" s="754"/>
      <c r="H9" s="754"/>
      <c r="I9" s="754"/>
      <c r="J9" s="754"/>
      <c r="K9" s="754"/>
      <c r="L9" s="754"/>
      <c r="M9" s="754"/>
      <c r="N9" s="754"/>
      <c r="O9" s="754"/>
      <c r="P9" s="755"/>
      <c r="Q9" s="756"/>
      <c r="R9" s="757"/>
      <c r="S9" s="757"/>
      <c r="T9" s="757"/>
      <c r="U9" s="757"/>
      <c r="V9" s="757"/>
      <c r="W9" s="757"/>
      <c r="X9" s="757"/>
      <c r="Y9" s="757"/>
      <c r="Z9" s="757"/>
      <c r="AA9" s="757"/>
      <c r="AB9" s="757"/>
      <c r="AC9" s="757"/>
      <c r="AD9" s="757"/>
      <c r="AE9" s="758"/>
      <c r="AF9" s="759"/>
      <c r="AG9" s="760"/>
      <c r="AH9" s="760"/>
      <c r="AI9" s="760"/>
      <c r="AJ9" s="761"/>
      <c r="AK9" s="762"/>
      <c r="AL9" s="763"/>
      <c r="AM9" s="763"/>
      <c r="AN9" s="763"/>
      <c r="AO9" s="763"/>
      <c r="AP9" s="763"/>
      <c r="AQ9" s="763"/>
      <c r="AR9" s="763"/>
      <c r="AS9" s="763"/>
      <c r="AT9" s="763"/>
      <c r="AU9" s="783"/>
      <c r="AV9" s="783"/>
      <c r="AW9" s="783"/>
      <c r="AX9" s="783"/>
      <c r="AY9" s="784"/>
      <c r="AZ9" s="231"/>
      <c r="BA9" s="231"/>
      <c r="BB9" s="231"/>
      <c r="BC9" s="231"/>
      <c r="BD9" s="231"/>
      <c r="BE9" s="232"/>
      <c r="BF9" s="232"/>
      <c r="BG9" s="232"/>
      <c r="BH9" s="232"/>
      <c r="BI9" s="232"/>
      <c r="BJ9" s="232"/>
      <c r="BK9" s="232"/>
      <c r="BL9" s="232"/>
      <c r="BM9" s="232"/>
      <c r="BN9" s="232"/>
      <c r="BO9" s="232"/>
      <c r="BP9" s="232"/>
      <c r="BQ9" s="237">
        <v>3</v>
      </c>
      <c r="BR9" s="238"/>
      <c r="BS9" s="743"/>
      <c r="BT9" s="744"/>
      <c r="BU9" s="744"/>
      <c r="BV9" s="744"/>
      <c r="BW9" s="744"/>
      <c r="BX9" s="744"/>
      <c r="BY9" s="744"/>
      <c r="BZ9" s="744"/>
      <c r="CA9" s="744"/>
      <c r="CB9" s="744"/>
      <c r="CC9" s="744"/>
      <c r="CD9" s="744"/>
      <c r="CE9" s="744"/>
      <c r="CF9" s="744"/>
      <c r="CG9" s="745"/>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43"/>
      <c r="DW9" s="744"/>
      <c r="DX9" s="744"/>
      <c r="DY9" s="744"/>
      <c r="DZ9" s="788"/>
      <c r="EA9" s="233"/>
    </row>
    <row r="10" spans="1:131" s="234" customFormat="1" ht="26.25" customHeight="1" x14ac:dyDescent="0.2">
      <c r="A10" s="237">
        <v>4</v>
      </c>
      <c r="B10" s="753"/>
      <c r="C10" s="754"/>
      <c r="D10" s="754"/>
      <c r="E10" s="754"/>
      <c r="F10" s="754"/>
      <c r="G10" s="754"/>
      <c r="H10" s="754"/>
      <c r="I10" s="754"/>
      <c r="J10" s="754"/>
      <c r="K10" s="754"/>
      <c r="L10" s="754"/>
      <c r="M10" s="754"/>
      <c r="N10" s="754"/>
      <c r="O10" s="754"/>
      <c r="P10" s="755"/>
      <c r="Q10" s="756"/>
      <c r="R10" s="757"/>
      <c r="S10" s="757"/>
      <c r="T10" s="757"/>
      <c r="U10" s="757"/>
      <c r="V10" s="757"/>
      <c r="W10" s="757"/>
      <c r="X10" s="757"/>
      <c r="Y10" s="757"/>
      <c r="Z10" s="757"/>
      <c r="AA10" s="757"/>
      <c r="AB10" s="757"/>
      <c r="AC10" s="757"/>
      <c r="AD10" s="757"/>
      <c r="AE10" s="758"/>
      <c r="AF10" s="759"/>
      <c r="AG10" s="760"/>
      <c r="AH10" s="760"/>
      <c r="AI10" s="760"/>
      <c r="AJ10" s="761"/>
      <c r="AK10" s="762"/>
      <c r="AL10" s="763"/>
      <c r="AM10" s="763"/>
      <c r="AN10" s="763"/>
      <c r="AO10" s="763"/>
      <c r="AP10" s="763"/>
      <c r="AQ10" s="763"/>
      <c r="AR10" s="763"/>
      <c r="AS10" s="763"/>
      <c r="AT10" s="763"/>
      <c r="AU10" s="783"/>
      <c r="AV10" s="783"/>
      <c r="AW10" s="783"/>
      <c r="AX10" s="783"/>
      <c r="AY10" s="784"/>
      <c r="AZ10" s="231"/>
      <c r="BA10" s="231"/>
      <c r="BB10" s="231"/>
      <c r="BC10" s="231"/>
      <c r="BD10" s="231"/>
      <c r="BE10" s="232"/>
      <c r="BF10" s="232"/>
      <c r="BG10" s="232"/>
      <c r="BH10" s="232"/>
      <c r="BI10" s="232"/>
      <c r="BJ10" s="232"/>
      <c r="BK10" s="232"/>
      <c r="BL10" s="232"/>
      <c r="BM10" s="232"/>
      <c r="BN10" s="232"/>
      <c r="BO10" s="232"/>
      <c r="BP10" s="232"/>
      <c r="BQ10" s="237">
        <v>4</v>
      </c>
      <c r="BR10" s="238"/>
      <c r="BS10" s="743"/>
      <c r="BT10" s="744"/>
      <c r="BU10" s="744"/>
      <c r="BV10" s="744"/>
      <c r="BW10" s="744"/>
      <c r="BX10" s="744"/>
      <c r="BY10" s="744"/>
      <c r="BZ10" s="744"/>
      <c r="CA10" s="744"/>
      <c r="CB10" s="744"/>
      <c r="CC10" s="744"/>
      <c r="CD10" s="744"/>
      <c r="CE10" s="744"/>
      <c r="CF10" s="744"/>
      <c r="CG10" s="745"/>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43"/>
      <c r="DW10" s="744"/>
      <c r="DX10" s="744"/>
      <c r="DY10" s="744"/>
      <c r="DZ10" s="788"/>
      <c r="EA10" s="233"/>
    </row>
    <row r="11" spans="1:131" s="234" customFormat="1" ht="26.25" customHeight="1" x14ac:dyDescent="0.2">
      <c r="A11" s="237">
        <v>5</v>
      </c>
      <c r="B11" s="753"/>
      <c r="C11" s="754"/>
      <c r="D11" s="754"/>
      <c r="E11" s="754"/>
      <c r="F11" s="754"/>
      <c r="G11" s="754"/>
      <c r="H11" s="754"/>
      <c r="I11" s="754"/>
      <c r="J11" s="754"/>
      <c r="K11" s="754"/>
      <c r="L11" s="754"/>
      <c r="M11" s="754"/>
      <c r="N11" s="754"/>
      <c r="O11" s="754"/>
      <c r="P11" s="755"/>
      <c r="Q11" s="756"/>
      <c r="R11" s="757"/>
      <c r="S11" s="757"/>
      <c r="T11" s="757"/>
      <c r="U11" s="757"/>
      <c r="V11" s="757"/>
      <c r="W11" s="757"/>
      <c r="X11" s="757"/>
      <c r="Y11" s="757"/>
      <c r="Z11" s="757"/>
      <c r="AA11" s="757"/>
      <c r="AB11" s="757"/>
      <c r="AC11" s="757"/>
      <c r="AD11" s="757"/>
      <c r="AE11" s="758"/>
      <c r="AF11" s="759"/>
      <c r="AG11" s="760"/>
      <c r="AH11" s="760"/>
      <c r="AI11" s="760"/>
      <c r="AJ11" s="761"/>
      <c r="AK11" s="762"/>
      <c r="AL11" s="763"/>
      <c r="AM11" s="763"/>
      <c r="AN11" s="763"/>
      <c r="AO11" s="763"/>
      <c r="AP11" s="763"/>
      <c r="AQ11" s="763"/>
      <c r="AR11" s="763"/>
      <c r="AS11" s="763"/>
      <c r="AT11" s="763"/>
      <c r="AU11" s="783"/>
      <c r="AV11" s="783"/>
      <c r="AW11" s="783"/>
      <c r="AX11" s="783"/>
      <c r="AY11" s="784"/>
      <c r="AZ11" s="231"/>
      <c r="BA11" s="231"/>
      <c r="BB11" s="231"/>
      <c r="BC11" s="231"/>
      <c r="BD11" s="231"/>
      <c r="BE11" s="232"/>
      <c r="BF11" s="232"/>
      <c r="BG11" s="232"/>
      <c r="BH11" s="232"/>
      <c r="BI11" s="232"/>
      <c r="BJ11" s="232"/>
      <c r="BK11" s="232"/>
      <c r="BL11" s="232"/>
      <c r="BM11" s="232"/>
      <c r="BN11" s="232"/>
      <c r="BO11" s="232"/>
      <c r="BP11" s="232"/>
      <c r="BQ11" s="237">
        <v>5</v>
      </c>
      <c r="BR11" s="238"/>
      <c r="BS11" s="743"/>
      <c r="BT11" s="744"/>
      <c r="BU11" s="744"/>
      <c r="BV11" s="744"/>
      <c r="BW11" s="744"/>
      <c r="BX11" s="744"/>
      <c r="BY11" s="744"/>
      <c r="BZ11" s="744"/>
      <c r="CA11" s="744"/>
      <c r="CB11" s="744"/>
      <c r="CC11" s="744"/>
      <c r="CD11" s="744"/>
      <c r="CE11" s="744"/>
      <c r="CF11" s="744"/>
      <c r="CG11" s="745"/>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43"/>
      <c r="DW11" s="744"/>
      <c r="DX11" s="744"/>
      <c r="DY11" s="744"/>
      <c r="DZ11" s="788"/>
      <c r="EA11" s="233"/>
    </row>
    <row r="12" spans="1:131" s="234" customFormat="1" ht="26.25" customHeight="1" x14ac:dyDescent="0.2">
      <c r="A12" s="237">
        <v>6</v>
      </c>
      <c r="B12" s="753"/>
      <c r="C12" s="754"/>
      <c r="D12" s="754"/>
      <c r="E12" s="754"/>
      <c r="F12" s="754"/>
      <c r="G12" s="754"/>
      <c r="H12" s="754"/>
      <c r="I12" s="754"/>
      <c r="J12" s="754"/>
      <c r="K12" s="754"/>
      <c r="L12" s="754"/>
      <c r="M12" s="754"/>
      <c r="N12" s="754"/>
      <c r="O12" s="754"/>
      <c r="P12" s="755"/>
      <c r="Q12" s="756"/>
      <c r="R12" s="757"/>
      <c r="S12" s="757"/>
      <c r="T12" s="757"/>
      <c r="U12" s="757"/>
      <c r="V12" s="757"/>
      <c r="W12" s="757"/>
      <c r="X12" s="757"/>
      <c r="Y12" s="757"/>
      <c r="Z12" s="757"/>
      <c r="AA12" s="757"/>
      <c r="AB12" s="757"/>
      <c r="AC12" s="757"/>
      <c r="AD12" s="757"/>
      <c r="AE12" s="758"/>
      <c r="AF12" s="759"/>
      <c r="AG12" s="760"/>
      <c r="AH12" s="760"/>
      <c r="AI12" s="760"/>
      <c r="AJ12" s="761"/>
      <c r="AK12" s="762"/>
      <c r="AL12" s="763"/>
      <c r="AM12" s="763"/>
      <c r="AN12" s="763"/>
      <c r="AO12" s="763"/>
      <c r="AP12" s="763"/>
      <c r="AQ12" s="763"/>
      <c r="AR12" s="763"/>
      <c r="AS12" s="763"/>
      <c r="AT12" s="763"/>
      <c r="AU12" s="783"/>
      <c r="AV12" s="783"/>
      <c r="AW12" s="783"/>
      <c r="AX12" s="783"/>
      <c r="AY12" s="784"/>
      <c r="AZ12" s="231"/>
      <c r="BA12" s="231"/>
      <c r="BB12" s="231"/>
      <c r="BC12" s="231"/>
      <c r="BD12" s="231"/>
      <c r="BE12" s="232"/>
      <c r="BF12" s="232"/>
      <c r="BG12" s="232"/>
      <c r="BH12" s="232"/>
      <c r="BI12" s="232"/>
      <c r="BJ12" s="232"/>
      <c r="BK12" s="232"/>
      <c r="BL12" s="232"/>
      <c r="BM12" s="232"/>
      <c r="BN12" s="232"/>
      <c r="BO12" s="232"/>
      <c r="BP12" s="232"/>
      <c r="BQ12" s="237">
        <v>6</v>
      </c>
      <c r="BR12" s="238"/>
      <c r="BS12" s="743"/>
      <c r="BT12" s="744"/>
      <c r="BU12" s="744"/>
      <c r="BV12" s="744"/>
      <c r="BW12" s="744"/>
      <c r="BX12" s="744"/>
      <c r="BY12" s="744"/>
      <c r="BZ12" s="744"/>
      <c r="CA12" s="744"/>
      <c r="CB12" s="744"/>
      <c r="CC12" s="744"/>
      <c r="CD12" s="744"/>
      <c r="CE12" s="744"/>
      <c r="CF12" s="744"/>
      <c r="CG12" s="745"/>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43"/>
      <c r="DW12" s="744"/>
      <c r="DX12" s="744"/>
      <c r="DY12" s="744"/>
      <c r="DZ12" s="788"/>
      <c r="EA12" s="233"/>
    </row>
    <row r="13" spans="1:131" s="234" customFormat="1" ht="26.25" customHeight="1" x14ac:dyDescent="0.2">
      <c r="A13" s="237">
        <v>7</v>
      </c>
      <c r="B13" s="753"/>
      <c r="C13" s="754"/>
      <c r="D13" s="754"/>
      <c r="E13" s="754"/>
      <c r="F13" s="754"/>
      <c r="G13" s="754"/>
      <c r="H13" s="754"/>
      <c r="I13" s="754"/>
      <c r="J13" s="754"/>
      <c r="K13" s="754"/>
      <c r="L13" s="754"/>
      <c r="M13" s="754"/>
      <c r="N13" s="754"/>
      <c r="O13" s="754"/>
      <c r="P13" s="755"/>
      <c r="Q13" s="756"/>
      <c r="R13" s="757"/>
      <c r="S13" s="757"/>
      <c r="T13" s="757"/>
      <c r="U13" s="757"/>
      <c r="V13" s="757"/>
      <c r="W13" s="757"/>
      <c r="X13" s="757"/>
      <c r="Y13" s="757"/>
      <c r="Z13" s="757"/>
      <c r="AA13" s="757"/>
      <c r="AB13" s="757"/>
      <c r="AC13" s="757"/>
      <c r="AD13" s="757"/>
      <c r="AE13" s="758"/>
      <c r="AF13" s="759"/>
      <c r="AG13" s="760"/>
      <c r="AH13" s="760"/>
      <c r="AI13" s="760"/>
      <c r="AJ13" s="761"/>
      <c r="AK13" s="762"/>
      <c r="AL13" s="763"/>
      <c r="AM13" s="763"/>
      <c r="AN13" s="763"/>
      <c r="AO13" s="763"/>
      <c r="AP13" s="763"/>
      <c r="AQ13" s="763"/>
      <c r="AR13" s="763"/>
      <c r="AS13" s="763"/>
      <c r="AT13" s="763"/>
      <c r="AU13" s="783"/>
      <c r="AV13" s="783"/>
      <c r="AW13" s="783"/>
      <c r="AX13" s="783"/>
      <c r="AY13" s="784"/>
      <c r="AZ13" s="231"/>
      <c r="BA13" s="231"/>
      <c r="BB13" s="231"/>
      <c r="BC13" s="231"/>
      <c r="BD13" s="231"/>
      <c r="BE13" s="232"/>
      <c r="BF13" s="232"/>
      <c r="BG13" s="232"/>
      <c r="BH13" s="232"/>
      <c r="BI13" s="232"/>
      <c r="BJ13" s="232"/>
      <c r="BK13" s="232"/>
      <c r="BL13" s="232"/>
      <c r="BM13" s="232"/>
      <c r="BN13" s="232"/>
      <c r="BO13" s="232"/>
      <c r="BP13" s="232"/>
      <c r="BQ13" s="237">
        <v>7</v>
      </c>
      <c r="BR13" s="238"/>
      <c r="BS13" s="743"/>
      <c r="BT13" s="744"/>
      <c r="BU13" s="744"/>
      <c r="BV13" s="744"/>
      <c r="BW13" s="744"/>
      <c r="BX13" s="744"/>
      <c r="BY13" s="744"/>
      <c r="BZ13" s="744"/>
      <c r="CA13" s="744"/>
      <c r="CB13" s="744"/>
      <c r="CC13" s="744"/>
      <c r="CD13" s="744"/>
      <c r="CE13" s="744"/>
      <c r="CF13" s="744"/>
      <c r="CG13" s="745"/>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43"/>
      <c r="DW13" s="744"/>
      <c r="DX13" s="744"/>
      <c r="DY13" s="744"/>
      <c r="DZ13" s="788"/>
      <c r="EA13" s="233"/>
    </row>
    <row r="14" spans="1:131" s="234" customFormat="1" ht="26.25" customHeight="1" x14ac:dyDescent="0.2">
      <c r="A14" s="237">
        <v>8</v>
      </c>
      <c r="B14" s="753"/>
      <c r="C14" s="754"/>
      <c r="D14" s="754"/>
      <c r="E14" s="754"/>
      <c r="F14" s="754"/>
      <c r="G14" s="754"/>
      <c r="H14" s="754"/>
      <c r="I14" s="754"/>
      <c r="J14" s="754"/>
      <c r="K14" s="754"/>
      <c r="L14" s="754"/>
      <c r="M14" s="754"/>
      <c r="N14" s="754"/>
      <c r="O14" s="754"/>
      <c r="P14" s="755"/>
      <c r="Q14" s="756"/>
      <c r="R14" s="757"/>
      <c r="S14" s="757"/>
      <c r="T14" s="757"/>
      <c r="U14" s="757"/>
      <c r="V14" s="757"/>
      <c r="W14" s="757"/>
      <c r="X14" s="757"/>
      <c r="Y14" s="757"/>
      <c r="Z14" s="757"/>
      <c r="AA14" s="757"/>
      <c r="AB14" s="757"/>
      <c r="AC14" s="757"/>
      <c r="AD14" s="757"/>
      <c r="AE14" s="758"/>
      <c r="AF14" s="759"/>
      <c r="AG14" s="760"/>
      <c r="AH14" s="760"/>
      <c r="AI14" s="760"/>
      <c r="AJ14" s="761"/>
      <c r="AK14" s="762"/>
      <c r="AL14" s="763"/>
      <c r="AM14" s="763"/>
      <c r="AN14" s="763"/>
      <c r="AO14" s="763"/>
      <c r="AP14" s="763"/>
      <c r="AQ14" s="763"/>
      <c r="AR14" s="763"/>
      <c r="AS14" s="763"/>
      <c r="AT14" s="763"/>
      <c r="AU14" s="783"/>
      <c r="AV14" s="783"/>
      <c r="AW14" s="783"/>
      <c r="AX14" s="783"/>
      <c r="AY14" s="784"/>
      <c r="AZ14" s="231"/>
      <c r="BA14" s="231"/>
      <c r="BB14" s="231"/>
      <c r="BC14" s="231"/>
      <c r="BD14" s="231"/>
      <c r="BE14" s="232"/>
      <c r="BF14" s="232"/>
      <c r="BG14" s="232"/>
      <c r="BH14" s="232"/>
      <c r="BI14" s="232"/>
      <c r="BJ14" s="232"/>
      <c r="BK14" s="232"/>
      <c r="BL14" s="232"/>
      <c r="BM14" s="232"/>
      <c r="BN14" s="232"/>
      <c r="BO14" s="232"/>
      <c r="BP14" s="232"/>
      <c r="BQ14" s="237">
        <v>8</v>
      </c>
      <c r="BR14" s="238"/>
      <c r="BS14" s="743"/>
      <c r="BT14" s="744"/>
      <c r="BU14" s="744"/>
      <c r="BV14" s="744"/>
      <c r="BW14" s="744"/>
      <c r="BX14" s="744"/>
      <c r="BY14" s="744"/>
      <c r="BZ14" s="744"/>
      <c r="CA14" s="744"/>
      <c r="CB14" s="744"/>
      <c r="CC14" s="744"/>
      <c r="CD14" s="744"/>
      <c r="CE14" s="744"/>
      <c r="CF14" s="744"/>
      <c r="CG14" s="745"/>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43"/>
      <c r="DW14" s="744"/>
      <c r="DX14" s="744"/>
      <c r="DY14" s="744"/>
      <c r="DZ14" s="788"/>
      <c r="EA14" s="233"/>
    </row>
    <row r="15" spans="1:131" s="234" customFormat="1" ht="26.25" customHeight="1" x14ac:dyDescent="0.2">
      <c r="A15" s="237">
        <v>9</v>
      </c>
      <c r="B15" s="753"/>
      <c r="C15" s="754"/>
      <c r="D15" s="754"/>
      <c r="E15" s="754"/>
      <c r="F15" s="754"/>
      <c r="G15" s="754"/>
      <c r="H15" s="754"/>
      <c r="I15" s="754"/>
      <c r="J15" s="754"/>
      <c r="K15" s="754"/>
      <c r="L15" s="754"/>
      <c r="M15" s="754"/>
      <c r="N15" s="754"/>
      <c r="O15" s="754"/>
      <c r="P15" s="755"/>
      <c r="Q15" s="756"/>
      <c r="R15" s="757"/>
      <c r="S15" s="757"/>
      <c r="T15" s="757"/>
      <c r="U15" s="757"/>
      <c r="V15" s="757"/>
      <c r="W15" s="757"/>
      <c r="X15" s="757"/>
      <c r="Y15" s="757"/>
      <c r="Z15" s="757"/>
      <c r="AA15" s="757"/>
      <c r="AB15" s="757"/>
      <c r="AC15" s="757"/>
      <c r="AD15" s="757"/>
      <c r="AE15" s="758"/>
      <c r="AF15" s="759"/>
      <c r="AG15" s="760"/>
      <c r="AH15" s="760"/>
      <c r="AI15" s="760"/>
      <c r="AJ15" s="761"/>
      <c r="AK15" s="762"/>
      <c r="AL15" s="763"/>
      <c r="AM15" s="763"/>
      <c r="AN15" s="763"/>
      <c r="AO15" s="763"/>
      <c r="AP15" s="763"/>
      <c r="AQ15" s="763"/>
      <c r="AR15" s="763"/>
      <c r="AS15" s="763"/>
      <c r="AT15" s="763"/>
      <c r="AU15" s="783"/>
      <c r="AV15" s="783"/>
      <c r="AW15" s="783"/>
      <c r="AX15" s="783"/>
      <c r="AY15" s="784"/>
      <c r="AZ15" s="231"/>
      <c r="BA15" s="231"/>
      <c r="BB15" s="231"/>
      <c r="BC15" s="231"/>
      <c r="BD15" s="231"/>
      <c r="BE15" s="232"/>
      <c r="BF15" s="232"/>
      <c r="BG15" s="232"/>
      <c r="BH15" s="232"/>
      <c r="BI15" s="232"/>
      <c r="BJ15" s="232"/>
      <c r="BK15" s="232"/>
      <c r="BL15" s="232"/>
      <c r="BM15" s="232"/>
      <c r="BN15" s="232"/>
      <c r="BO15" s="232"/>
      <c r="BP15" s="232"/>
      <c r="BQ15" s="237">
        <v>9</v>
      </c>
      <c r="BR15" s="238"/>
      <c r="BS15" s="743"/>
      <c r="BT15" s="744"/>
      <c r="BU15" s="744"/>
      <c r="BV15" s="744"/>
      <c r="BW15" s="744"/>
      <c r="BX15" s="744"/>
      <c r="BY15" s="744"/>
      <c r="BZ15" s="744"/>
      <c r="CA15" s="744"/>
      <c r="CB15" s="744"/>
      <c r="CC15" s="744"/>
      <c r="CD15" s="744"/>
      <c r="CE15" s="744"/>
      <c r="CF15" s="744"/>
      <c r="CG15" s="745"/>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43"/>
      <c r="DW15" s="744"/>
      <c r="DX15" s="744"/>
      <c r="DY15" s="744"/>
      <c r="DZ15" s="788"/>
      <c r="EA15" s="233"/>
    </row>
    <row r="16" spans="1:131" s="234" customFormat="1" ht="26.25" customHeight="1" x14ac:dyDescent="0.2">
      <c r="A16" s="237">
        <v>10</v>
      </c>
      <c r="B16" s="753"/>
      <c r="C16" s="754"/>
      <c r="D16" s="754"/>
      <c r="E16" s="754"/>
      <c r="F16" s="754"/>
      <c r="G16" s="754"/>
      <c r="H16" s="754"/>
      <c r="I16" s="754"/>
      <c r="J16" s="754"/>
      <c r="K16" s="754"/>
      <c r="L16" s="754"/>
      <c r="M16" s="754"/>
      <c r="N16" s="754"/>
      <c r="O16" s="754"/>
      <c r="P16" s="755"/>
      <c r="Q16" s="756"/>
      <c r="R16" s="757"/>
      <c r="S16" s="757"/>
      <c r="T16" s="757"/>
      <c r="U16" s="757"/>
      <c r="V16" s="757"/>
      <c r="W16" s="757"/>
      <c r="X16" s="757"/>
      <c r="Y16" s="757"/>
      <c r="Z16" s="757"/>
      <c r="AA16" s="757"/>
      <c r="AB16" s="757"/>
      <c r="AC16" s="757"/>
      <c r="AD16" s="757"/>
      <c r="AE16" s="758"/>
      <c r="AF16" s="759"/>
      <c r="AG16" s="760"/>
      <c r="AH16" s="760"/>
      <c r="AI16" s="760"/>
      <c r="AJ16" s="761"/>
      <c r="AK16" s="762"/>
      <c r="AL16" s="763"/>
      <c r="AM16" s="763"/>
      <c r="AN16" s="763"/>
      <c r="AO16" s="763"/>
      <c r="AP16" s="763"/>
      <c r="AQ16" s="763"/>
      <c r="AR16" s="763"/>
      <c r="AS16" s="763"/>
      <c r="AT16" s="763"/>
      <c r="AU16" s="783"/>
      <c r="AV16" s="783"/>
      <c r="AW16" s="783"/>
      <c r="AX16" s="783"/>
      <c r="AY16" s="784"/>
      <c r="AZ16" s="231"/>
      <c r="BA16" s="231"/>
      <c r="BB16" s="231"/>
      <c r="BC16" s="231"/>
      <c r="BD16" s="231"/>
      <c r="BE16" s="232"/>
      <c r="BF16" s="232"/>
      <c r="BG16" s="232"/>
      <c r="BH16" s="232"/>
      <c r="BI16" s="232"/>
      <c r="BJ16" s="232"/>
      <c r="BK16" s="232"/>
      <c r="BL16" s="232"/>
      <c r="BM16" s="232"/>
      <c r="BN16" s="232"/>
      <c r="BO16" s="232"/>
      <c r="BP16" s="232"/>
      <c r="BQ16" s="237">
        <v>10</v>
      </c>
      <c r="BR16" s="238"/>
      <c r="BS16" s="743"/>
      <c r="BT16" s="744"/>
      <c r="BU16" s="744"/>
      <c r="BV16" s="744"/>
      <c r="BW16" s="744"/>
      <c r="BX16" s="744"/>
      <c r="BY16" s="744"/>
      <c r="BZ16" s="744"/>
      <c r="CA16" s="744"/>
      <c r="CB16" s="744"/>
      <c r="CC16" s="744"/>
      <c r="CD16" s="744"/>
      <c r="CE16" s="744"/>
      <c r="CF16" s="744"/>
      <c r="CG16" s="745"/>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43"/>
      <c r="DW16" s="744"/>
      <c r="DX16" s="744"/>
      <c r="DY16" s="744"/>
      <c r="DZ16" s="788"/>
      <c r="EA16" s="233"/>
    </row>
    <row r="17" spans="1:131" s="234" customFormat="1" ht="26.25" customHeight="1" x14ac:dyDescent="0.2">
      <c r="A17" s="237">
        <v>11</v>
      </c>
      <c r="B17" s="753"/>
      <c r="C17" s="754"/>
      <c r="D17" s="754"/>
      <c r="E17" s="754"/>
      <c r="F17" s="754"/>
      <c r="G17" s="754"/>
      <c r="H17" s="754"/>
      <c r="I17" s="754"/>
      <c r="J17" s="754"/>
      <c r="K17" s="754"/>
      <c r="L17" s="754"/>
      <c r="M17" s="754"/>
      <c r="N17" s="754"/>
      <c r="O17" s="754"/>
      <c r="P17" s="755"/>
      <c r="Q17" s="756"/>
      <c r="R17" s="757"/>
      <c r="S17" s="757"/>
      <c r="T17" s="757"/>
      <c r="U17" s="757"/>
      <c r="V17" s="757"/>
      <c r="W17" s="757"/>
      <c r="X17" s="757"/>
      <c r="Y17" s="757"/>
      <c r="Z17" s="757"/>
      <c r="AA17" s="757"/>
      <c r="AB17" s="757"/>
      <c r="AC17" s="757"/>
      <c r="AD17" s="757"/>
      <c r="AE17" s="758"/>
      <c r="AF17" s="759"/>
      <c r="AG17" s="760"/>
      <c r="AH17" s="760"/>
      <c r="AI17" s="760"/>
      <c r="AJ17" s="761"/>
      <c r="AK17" s="762"/>
      <c r="AL17" s="763"/>
      <c r="AM17" s="763"/>
      <c r="AN17" s="763"/>
      <c r="AO17" s="763"/>
      <c r="AP17" s="763"/>
      <c r="AQ17" s="763"/>
      <c r="AR17" s="763"/>
      <c r="AS17" s="763"/>
      <c r="AT17" s="763"/>
      <c r="AU17" s="783"/>
      <c r="AV17" s="783"/>
      <c r="AW17" s="783"/>
      <c r="AX17" s="783"/>
      <c r="AY17" s="784"/>
      <c r="AZ17" s="231"/>
      <c r="BA17" s="231"/>
      <c r="BB17" s="231"/>
      <c r="BC17" s="231"/>
      <c r="BD17" s="231"/>
      <c r="BE17" s="232"/>
      <c r="BF17" s="232"/>
      <c r="BG17" s="232"/>
      <c r="BH17" s="232"/>
      <c r="BI17" s="232"/>
      <c r="BJ17" s="232"/>
      <c r="BK17" s="232"/>
      <c r="BL17" s="232"/>
      <c r="BM17" s="232"/>
      <c r="BN17" s="232"/>
      <c r="BO17" s="232"/>
      <c r="BP17" s="232"/>
      <c r="BQ17" s="237">
        <v>11</v>
      </c>
      <c r="BR17" s="238"/>
      <c r="BS17" s="743"/>
      <c r="BT17" s="744"/>
      <c r="BU17" s="744"/>
      <c r="BV17" s="744"/>
      <c r="BW17" s="744"/>
      <c r="BX17" s="744"/>
      <c r="BY17" s="744"/>
      <c r="BZ17" s="744"/>
      <c r="CA17" s="744"/>
      <c r="CB17" s="744"/>
      <c r="CC17" s="744"/>
      <c r="CD17" s="744"/>
      <c r="CE17" s="744"/>
      <c r="CF17" s="744"/>
      <c r="CG17" s="745"/>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43"/>
      <c r="DW17" s="744"/>
      <c r="DX17" s="744"/>
      <c r="DY17" s="744"/>
      <c r="DZ17" s="788"/>
      <c r="EA17" s="233"/>
    </row>
    <row r="18" spans="1:131" s="234" customFormat="1" ht="26.25" customHeight="1" x14ac:dyDescent="0.2">
      <c r="A18" s="237">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62"/>
      <c r="AL18" s="763"/>
      <c r="AM18" s="763"/>
      <c r="AN18" s="763"/>
      <c r="AO18" s="763"/>
      <c r="AP18" s="763"/>
      <c r="AQ18" s="763"/>
      <c r="AR18" s="763"/>
      <c r="AS18" s="763"/>
      <c r="AT18" s="763"/>
      <c r="AU18" s="783"/>
      <c r="AV18" s="783"/>
      <c r="AW18" s="783"/>
      <c r="AX18" s="783"/>
      <c r="AY18" s="784"/>
      <c r="AZ18" s="231"/>
      <c r="BA18" s="231"/>
      <c r="BB18" s="231"/>
      <c r="BC18" s="231"/>
      <c r="BD18" s="231"/>
      <c r="BE18" s="232"/>
      <c r="BF18" s="232"/>
      <c r="BG18" s="232"/>
      <c r="BH18" s="232"/>
      <c r="BI18" s="232"/>
      <c r="BJ18" s="232"/>
      <c r="BK18" s="232"/>
      <c r="BL18" s="232"/>
      <c r="BM18" s="232"/>
      <c r="BN18" s="232"/>
      <c r="BO18" s="232"/>
      <c r="BP18" s="232"/>
      <c r="BQ18" s="237">
        <v>12</v>
      </c>
      <c r="BR18" s="238"/>
      <c r="BS18" s="743"/>
      <c r="BT18" s="744"/>
      <c r="BU18" s="744"/>
      <c r="BV18" s="744"/>
      <c r="BW18" s="744"/>
      <c r="BX18" s="744"/>
      <c r="BY18" s="744"/>
      <c r="BZ18" s="744"/>
      <c r="CA18" s="744"/>
      <c r="CB18" s="744"/>
      <c r="CC18" s="744"/>
      <c r="CD18" s="744"/>
      <c r="CE18" s="744"/>
      <c r="CF18" s="744"/>
      <c r="CG18" s="745"/>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43"/>
      <c r="DW18" s="744"/>
      <c r="DX18" s="744"/>
      <c r="DY18" s="744"/>
      <c r="DZ18" s="788"/>
      <c r="EA18" s="233"/>
    </row>
    <row r="19" spans="1:131" s="234" customFormat="1" ht="26.25" customHeight="1" x14ac:dyDescent="0.2">
      <c r="A19" s="237">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62"/>
      <c r="AL19" s="763"/>
      <c r="AM19" s="763"/>
      <c r="AN19" s="763"/>
      <c r="AO19" s="763"/>
      <c r="AP19" s="763"/>
      <c r="AQ19" s="763"/>
      <c r="AR19" s="763"/>
      <c r="AS19" s="763"/>
      <c r="AT19" s="763"/>
      <c r="AU19" s="783"/>
      <c r="AV19" s="783"/>
      <c r="AW19" s="783"/>
      <c r="AX19" s="783"/>
      <c r="AY19" s="784"/>
      <c r="AZ19" s="231"/>
      <c r="BA19" s="231"/>
      <c r="BB19" s="231"/>
      <c r="BC19" s="231"/>
      <c r="BD19" s="231"/>
      <c r="BE19" s="232"/>
      <c r="BF19" s="232"/>
      <c r="BG19" s="232"/>
      <c r="BH19" s="232"/>
      <c r="BI19" s="232"/>
      <c r="BJ19" s="232"/>
      <c r="BK19" s="232"/>
      <c r="BL19" s="232"/>
      <c r="BM19" s="232"/>
      <c r="BN19" s="232"/>
      <c r="BO19" s="232"/>
      <c r="BP19" s="232"/>
      <c r="BQ19" s="237">
        <v>13</v>
      </c>
      <c r="BR19" s="238"/>
      <c r="BS19" s="743"/>
      <c r="BT19" s="744"/>
      <c r="BU19" s="744"/>
      <c r="BV19" s="744"/>
      <c r="BW19" s="744"/>
      <c r="BX19" s="744"/>
      <c r="BY19" s="744"/>
      <c r="BZ19" s="744"/>
      <c r="CA19" s="744"/>
      <c r="CB19" s="744"/>
      <c r="CC19" s="744"/>
      <c r="CD19" s="744"/>
      <c r="CE19" s="744"/>
      <c r="CF19" s="744"/>
      <c r="CG19" s="745"/>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43"/>
      <c r="DW19" s="744"/>
      <c r="DX19" s="744"/>
      <c r="DY19" s="744"/>
      <c r="DZ19" s="788"/>
      <c r="EA19" s="233"/>
    </row>
    <row r="20" spans="1:131" s="234" customFormat="1" ht="26.25" customHeight="1" x14ac:dyDescent="0.2">
      <c r="A20" s="237">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62"/>
      <c r="AL20" s="763"/>
      <c r="AM20" s="763"/>
      <c r="AN20" s="763"/>
      <c r="AO20" s="763"/>
      <c r="AP20" s="763"/>
      <c r="AQ20" s="763"/>
      <c r="AR20" s="763"/>
      <c r="AS20" s="763"/>
      <c r="AT20" s="763"/>
      <c r="AU20" s="783"/>
      <c r="AV20" s="783"/>
      <c r="AW20" s="783"/>
      <c r="AX20" s="783"/>
      <c r="AY20" s="784"/>
      <c r="AZ20" s="231"/>
      <c r="BA20" s="231"/>
      <c r="BB20" s="231"/>
      <c r="BC20" s="231"/>
      <c r="BD20" s="231"/>
      <c r="BE20" s="232"/>
      <c r="BF20" s="232"/>
      <c r="BG20" s="232"/>
      <c r="BH20" s="232"/>
      <c r="BI20" s="232"/>
      <c r="BJ20" s="232"/>
      <c r="BK20" s="232"/>
      <c r="BL20" s="232"/>
      <c r="BM20" s="232"/>
      <c r="BN20" s="232"/>
      <c r="BO20" s="232"/>
      <c r="BP20" s="232"/>
      <c r="BQ20" s="237">
        <v>14</v>
      </c>
      <c r="BR20" s="238"/>
      <c r="BS20" s="743"/>
      <c r="BT20" s="744"/>
      <c r="BU20" s="744"/>
      <c r="BV20" s="744"/>
      <c r="BW20" s="744"/>
      <c r="BX20" s="744"/>
      <c r="BY20" s="744"/>
      <c r="BZ20" s="744"/>
      <c r="CA20" s="744"/>
      <c r="CB20" s="744"/>
      <c r="CC20" s="744"/>
      <c r="CD20" s="744"/>
      <c r="CE20" s="744"/>
      <c r="CF20" s="744"/>
      <c r="CG20" s="745"/>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43"/>
      <c r="DW20" s="744"/>
      <c r="DX20" s="744"/>
      <c r="DY20" s="744"/>
      <c r="DZ20" s="788"/>
      <c r="EA20" s="233"/>
    </row>
    <row r="21" spans="1:131" s="234" customFormat="1" ht="26.25" customHeight="1" thickBot="1" x14ac:dyDescent="0.25">
      <c r="A21" s="237">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62"/>
      <c r="AL21" s="763"/>
      <c r="AM21" s="763"/>
      <c r="AN21" s="763"/>
      <c r="AO21" s="763"/>
      <c r="AP21" s="763"/>
      <c r="AQ21" s="763"/>
      <c r="AR21" s="763"/>
      <c r="AS21" s="763"/>
      <c r="AT21" s="763"/>
      <c r="AU21" s="783"/>
      <c r="AV21" s="783"/>
      <c r="AW21" s="783"/>
      <c r="AX21" s="783"/>
      <c r="AY21" s="784"/>
      <c r="AZ21" s="231"/>
      <c r="BA21" s="231"/>
      <c r="BB21" s="231"/>
      <c r="BC21" s="231"/>
      <c r="BD21" s="231"/>
      <c r="BE21" s="232"/>
      <c r="BF21" s="232"/>
      <c r="BG21" s="232"/>
      <c r="BH21" s="232"/>
      <c r="BI21" s="232"/>
      <c r="BJ21" s="232"/>
      <c r="BK21" s="232"/>
      <c r="BL21" s="232"/>
      <c r="BM21" s="232"/>
      <c r="BN21" s="232"/>
      <c r="BO21" s="232"/>
      <c r="BP21" s="232"/>
      <c r="BQ21" s="237">
        <v>15</v>
      </c>
      <c r="BR21" s="238"/>
      <c r="BS21" s="743"/>
      <c r="BT21" s="744"/>
      <c r="BU21" s="744"/>
      <c r="BV21" s="744"/>
      <c r="BW21" s="744"/>
      <c r="BX21" s="744"/>
      <c r="BY21" s="744"/>
      <c r="BZ21" s="744"/>
      <c r="CA21" s="744"/>
      <c r="CB21" s="744"/>
      <c r="CC21" s="744"/>
      <c r="CD21" s="744"/>
      <c r="CE21" s="744"/>
      <c r="CF21" s="744"/>
      <c r="CG21" s="745"/>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43"/>
      <c r="DW21" s="744"/>
      <c r="DX21" s="744"/>
      <c r="DY21" s="744"/>
      <c r="DZ21" s="788"/>
      <c r="EA21" s="233"/>
    </row>
    <row r="22" spans="1:131" s="234" customFormat="1" ht="26.25" customHeight="1" x14ac:dyDescent="0.2">
      <c r="A22" s="237">
        <v>16</v>
      </c>
      <c r="B22" s="753"/>
      <c r="C22" s="754"/>
      <c r="D22" s="754"/>
      <c r="E22" s="754"/>
      <c r="F22" s="754"/>
      <c r="G22" s="754"/>
      <c r="H22" s="754"/>
      <c r="I22" s="754"/>
      <c r="J22" s="754"/>
      <c r="K22" s="754"/>
      <c r="L22" s="754"/>
      <c r="M22" s="754"/>
      <c r="N22" s="754"/>
      <c r="O22" s="754"/>
      <c r="P22" s="755"/>
      <c r="Q22" s="799"/>
      <c r="R22" s="800"/>
      <c r="S22" s="800"/>
      <c r="T22" s="800"/>
      <c r="U22" s="800"/>
      <c r="V22" s="800"/>
      <c r="W22" s="800"/>
      <c r="X22" s="800"/>
      <c r="Y22" s="800"/>
      <c r="Z22" s="800"/>
      <c r="AA22" s="800"/>
      <c r="AB22" s="800"/>
      <c r="AC22" s="800"/>
      <c r="AD22" s="800"/>
      <c r="AE22" s="801"/>
      <c r="AF22" s="759"/>
      <c r="AG22" s="760"/>
      <c r="AH22" s="760"/>
      <c r="AI22" s="760"/>
      <c r="AJ22" s="761"/>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2"/>
      <c r="BF22" s="232"/>
      <c r="BG22" s="232"/>
      <c r="BH22" s="232"/>
      <c r="BI22" s="232"/>
      <c r="BJ22" s="232"/>
      <c r="BK22" s="232"/>
      <c r="BL22" s="232"/>
      <c r="BM22" s="232"/>
      <c r="BN22" s="232"/>
      <c r="BO22" s="232"/>
      <c r="BP22" s="232"/>
      <c r="BQ22" s="237">
        <v>16</v>
      </c>
      <c r="BR22" s="238"/>
      <c r="BS22" s="743"/>
      <c r="BT22" s="744"/>
      <c r="BU22" s="744"/>
      <c r="BV22" s="744"/>
      <c r="BW22" s="744"/>
      <c r="BX22" s="744"/>
      <c r="BY22" s="744"/>
      <c r="BZ22" s="744"/>
      <c r="CA22" s="744"/>
      <c r="CB22" s="744"/>
      <c r="CC22" s="744"/>
      <c r="CD22" s="744"/>
      <c r="CE22" s="744"/>
      <c r="CF22" s="744"/>
      <c r="CG22" s="745"/>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43"/>
      <c r="DW22" s="744"/>
      <c r="DX22" s="744"/>
      <c r="DY22" s="744"/>
      <c r="DZ22" s="788"/>
      <c r="EA22" s="233"/>
    </row>
    <row r="23" spans="1:131" s="234" customFormat="1" ht="26.25" customHeight="1" thickBot="1" x14ac:dyDescent="0.25">
      <c r="A23" s="239" t="s">
        <v>395</v>
      </c>
      <c r="B23" s="789" t="s">
        <v>396</v>
      </c>
      <c r="C23" s="790"/>
      <c r="D23" s="790"/>
      <c r="E23" s="790"/>
      <c r="F23" s="790"/>
      <c r="G23" s="790"/>
      <c r="H23" s="790"/>
      <c r="I23" s="790"/>
      <c r="J23" s="790"/>
      <c r="K23" s="790"/>
      <c r="L23" s="790"/>
      <c r="M23" s="790"/>
      <c r="N23" s="790"/>
      <c r="O23" s="790"/>
      <c r="P23" s="791"/>
      <c r="Q23" s="792">
        <v>11552</v>
      </c>
      <c r="R23" s="793"/>
      <c r="S23" s="793"/>
      <c r="T23" s="793"/>
      <c r="U23" s="793"/>
      <c r="V23" s="793">
        <v>11124</v>
      </c>
      <c r="W23" s="793"/>
      <c r="X23" s="793"/>
      <c r="Y23" s="793"/>
      <c r="Z23" s="793"/>
      <c r="AA23" s="793">
        <v>428</v>
      </c>
      <c r="AB23" s="793"/>
      <c r="AC23" s="793"/>
      <c r="AD23" s="793"/>
      <c r="AE23" s="794"/>
      <c r="AF23" s="795">
        <v>287</v>
      </c>
      <c r="AG23" s="793"/>
      <c r="AH23" s="793"/>
      <c r="AI23" s="793"/>
      <c r="AJ23" s="796"/>
      <c r="AK23" s="797"/>
      <c r="AL23" s="798"/>
      <c r="AM23" s="798"/>
      <c r="AN23" s="798"/>
      <c r="AO23" s="798"/>
      <c r="AP23" s="793">
        <v>7327</v>
      </c>
      <c r="AQ23" s="793"/>
      <c r="AR23" s="793"/>
      <c r="AS23" s="793"/>
      <c r="AT23" s="793"/>
      <c r="AU23" s="809"/>
      <c r="AV23" s="809"/>
      <c r="AW23" s="809"/>
      <c r="AX23" s="809"/>
      <c r="AY23" s="810"/>
      <c r="AZ23" s="811" t="s">
        <v>142</v>
      </c>
      <c r="BA23" s="812"/>
      <c r="BB23" s="812"/>
      <c r="BC23" s="812"/>
      <c r="BD23" s="813"/>
      <c r="BE23" s="232"/>
      <c r="BF23" s="232"/>
      <c r="BG23" s="232"/>
      <c r="BH23" s="232"/>
      <c r="BI23" s="232"/>
      <c r="BJ23" s="232"/>
      <c r="BK23" s="232"/>
      <c r="BL23" s="232"/>
      <c r="BM23" s="232"/>
      <c r="BN23" s="232"/>
      <c r="BO23" s="232"/>
      <c r="BP23" s="232"/>
      <c r="BQ23" s="237">
        <v>17</v>
      </c>
      <c r="BR23" s="238"/>
      <c r="BS23" s="743"/>
      <c r="BT23" s="744"/>
      <c r="BU23" s="744"/>
      <c r="BV23" s="744"/>
      <c r="BW23" s="744"/>
      <c r="BX23" s="744"/>
      <c r="BY23" s="744"/>
      <c r="BZ23" s="744"/>
      <c r="CA23" s="744"/>
      <c r="CB23" s="744"/>
      <c r="CC23" s="744"/>
      <c r="CD23" s="744"/>
      <c r="CE23" s="744"/>
      <c r="CF23" s="744"/>
      <c r="CG23" s="745"/>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43"/>
      <c r="DW23" s="744"/>
      <c r="DX23" s="744"/>
      <c r="DY23" s="744"/>
      <c r="DZ23" s="788"/>
      <c r="EA23" s="233"/>
    </row>
    <row r="24" spans="1:131" s="234"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1"/>
      <c r="BA24" s="231"/>
      <c r="BB24" s="231"/>
      <c r="BC24" s="231"/>
      <c r="BD24" s="231"/>
      <c r="BE24" s="232"/>
      <c r="BF24" s="232"/>
      <c r="BG24" s="232"/>
      <c r="BH24" s="232"/>
      <c r="BI24" s="232"/>
      <c r="BJ24" s="232"/>
      <c r="BK24" s="232"/>
      <c r="BL24" s="232"/>
      <c r="BM24" s="232"/>
      <c r="BN24" s="232"/>
      <c r="BO24" s="232"/>
      <c r="BP24" s="232"/>
      <c r="BQ24" s="237">
        <v>18</v>
      </c>
      <c r="BR24" s="238"/>
      <c r="BS24" s="743"/>
      <c r="BT24" s="744"/>
      <c r="BU24" s="744"/>
      <c r="BV24" s="744"/>
      <c r="BW24" s="744"/>
      <c r="BX24" s="744"/>
      <c r="BY24" s="744"/>
      <c r="BZ24" s="744"/>
      <c r="CA24" s="744"/>
      <c r="CB24" s="744"/>
      <c r="CC24" s="744"/>
      <c r="CD24" s="744"/>
      <c r="CE24" s="744"/>
      <c r="CF24" s="744"/>
      <c r="CG24" s="745"/>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43"/>
      <c r="DW24" s="744"/>
      <c r="DX24" s="744"/>
      <c r="DY24" s="744"/>
      <c r="DZ24" s="788"/>
      <c r="EA24" s="233"/>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1"/>
      <c r="BK25" s="231"/>
      <c r="BL25" s="231"/>
      <c r="BM25" s="231"/>
      <c r="BN25" s="231"/>
      <c r="BO25" s="240"/>
      <c r="BP25" s="240"/>
      <c r="BQ25" s="237">
        <v>19</v>
      </c>
      <c r="BR25" s="238"/>
      <c r="BS25" s="743"/>
      <c r="BT25" s="744"/>
      <c r="BU25" s="744"/>
      <c r="BV25" s="744"/>
      <c r="BW25" s="744"/>
      <c r="BX25" s="744"/>
      <c r="BY25" s="744"/>
      <c r="BZ25" s="744"/>
      <c r="CA25" s="744"/>
      <c r="CB25" s="744"/>
      <c r="CC25" s="744"/>
      <c r="CD25" s="744"/>
      <c r="CE25" s="744"/>
      <c r="CF25" s="744"/>
      <c r="CG25" s="745"/>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43"/>
      <c r="DW25" s="744"/>
      <c r="DX25" s="744"/>
      <c r="DY25" s="744"/>
      <c r="DZ25" s="788"/>
      <c r="EA25" s="229"/>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1"/>
      <c r="BK26" s="231"/>
      <c r="BL26" s="231"/>
      <c r="BM26" s="231"/>
      <c r="BN26" s="231"/>
      <c r="BO26" s="240"/>
      <c r="BP26" s="240"/>
      <c r="BQ26" s="237">
        <v>20</v>
      </c>
      <c r="BR26" s="238"/>
      <c r="BS26" s="743"/>
      <c r="BT26" s="744"/>
      <c r="BU26" s="744"/>
      <c r="BV26" s="744"/>
      <c r="BW26" s="744"/>
      <c r="BX26" s="744"/>
      <c r="BY26" s="744"/>
      <c r="BZ26" s="744"/>
      <c r="CA26" s="744"/>
      <c r="CB26" s="744"/>
      <c r="CC26" s="744"/>
      <c r="CD26" s="744"/>
      <c r="CE26" s="744"/>
      <c r="CF26" s="744"/>
      <c r="CG26" s="745"/>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43"/>
      <c r="DW26" s="744"/>
      <c r="DX26" s="744"/>
      <c r="DY26" s="744"/>
      <c r="DZ26" s="788"/>
      <c r="EA26" s="229"/>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1"/>
      <c r="BK27" s="231"/>
      <c r="BL27" s="231"/>
      <c r="BM27" s="231"/>
      <c r="BN27" s="231"/>
      <c r="BO27" s="240"/>
      <c r="BP27" s="240"/>
      <c r="BQ27" s="237">
        <v>21</v>
      </c>
      <c r="BR27" s="238"/>
      <c r="BS27" s="743"/>
      <c r="BT27" s="744"/>
      <c r="BU27" s="744"/>
      <c r="BV27" s="744"/>
      <c r="BW27" s="744"/>
      <c r="BX27" s="744"/>
      <c r="BY27" s="744"/>
      <c r="BZ27" s="744"/>
      <c r="CA27" s="744"/>
      <c r="CB27" s="744"/>
      <c r="CC27" s="744"/>
      <c r="CD27" s="744"/>
      <c r="CE27" s="744"/>
      <c r="CF27" s="744"/>
      <c r="CG27" s="745"/>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43"/>
      <c r="DW27" s="744"/>
      <c r="DX27" s="744"/>
      <c r="DY27" s="744"/>
      <c r="DZ27" s="788"/>
      <c r="EA27" s="229"/>
    </row>
    <row r="28" spans="1:131" ht="26.25" customHeight="1" thickTop="1" x14ac:dyDescent="0.2">
      <c r="A28" s="241">
        <v>1</v>
      </c>
      <c r="B28" s="764" t="s">
        <v>407</v>
      </c>
      <c r="C28" s="765"/>
      <c r="D28" s="765"/>
      <c r="E28" s="765"/>
      <c r="F28" s="765"/>
      <c r="G28" s="765"/>
      <c r="H28" s="765"/>
      <c r="I28" s="765"/>
      <c r="J28" s="765"/>
      <c r="K28" s="765"/>
      <c r="L28" s="765"/>
      <c r="M28" s="765"/>
      <c r="N28" s="765"/>
      <c r="O28" s="765"/>
      <c r="P28" s="766"/>
      <c r="Q28" s="822">
        <v>1883</v>
      </c>
      <c r="R28" s="823"/>
      <c r="S28" s="823"/>
      <c r="T28" s="823"/>
      <c r="U28" s="823"/>
      <c r="V28" s="823">
        <v>1825</v>
      </c>
      <c r="W28" s="823"/>
      <c r="X28" s="823"/>
      <c r="Y28" s="823"/>
      <c r="Z28" s="823"/>
      <c r="AA28" s="823">
        <v>58</v>
      </c>
      <c r="AB28" s="823"/>
      <c r="AC28" s="823"/>
      <c r="AD28" s="823"/>
      <c r="AE28" s="824"/>
      <c r="AF28" s="825">
        <v>58</v>
      </c>
      <c r="AG28" s="823"/>
      <c r="AH28" s="823"/>
      <c r="AI28" s="823"/>
      <c r="AJ28" s="826"/>
      <c r="AK28" s="827">
        <v>131</v>
      </c>
      <c r="AL28" s="828"/>
      <c r="AM28" s="828"/>
      <c r="AN28" s="828"/>
      <c r="AO28" s="828"/>
      <c r="AP28" s="828">
        <v>0</v>
      </c>
      <c r="AQ28" s="828"/>
      <c r="AR28" s="828"/>
      <c r="AS28" s="828"/>
      <c r="AT28" s="828"/>
      <c r="AU28" s="828">
        <v>0</v>
      </c>
      <c r="AV28" s="828"/>
      <c r="AW28" s="828"/>
      <c r="AX28" s="828"/>
      <c r="AY28" s="828"/>
      <c r="AZ28" s="829" t="s">
        <v>603</v>
      </c>
      <c r="BA28" s="829"/>
      <c r="BB28" s="829"/>
      <c r="BC28" s="829"/>
      <c r="BD28" s="829"/>
      <c r="BE28" s="820"/>
      <c r="BF28" s="820"/>
      <c r="BG28" s="820"/>
      <c r="BH28" s="820"/>
      <c r="BI28" s="821"/>
      <c r="BJ28" s="231"/>
      <c r="BK28" s="231"/>
      <c r="BL28" s="231"/>
      <c r="BM28" s="231"/>
      <c r="BN28" s="231"/>
      <c r="BO28" s="240"/>
      <c r="BP28" s="240"/>
      <c r="BQ28" s="237">
        <v>22</v>
      </c>
      <c r="BR28" s="238"/>
      <c r="BS28" s="743"/>
      <c r="BT28" s="744"/>
      <c r="BU28" s="744"/>
      <c r="BV28" s="744"/>
      <c r="BW28" s="744"/>
      <c r="BX28" s="744"/>
      <c r="BY28" s="744"/>
      <c r="BZ28" s="744"/>
      <c r="CA28" s="744"/>
      <c r="CB28" s="744"/>
      <c r="CC28" s="744"/>
      <c r="CD28" s="744"/>
      <c r="CE28" s="744"/>
      <c r="CF28" s="744"/>
      <c r="CG28" s="745"/>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43"/>
      <c r="DW28" s="744"/>
      <c r="DX28" s="744"/>
      <c r="DY28" s="744"/>
      <c r="DZ28" s="788"/>
      <c r="EA28" s="229"/>
    </row>
    <row r="29" spans="1:131" ht="26.25" customHeight="1" x14ac:dyDescent="0.2">
      <c r="A29" s="241">
        <v>2</v>
      </c>
      <c r="B29" s="753" t="s">
        <v>408</v>
      </c>
      <c r="C29" s="754"/>
      <c r="D29" s="754"/>
      <c r="E29" s="754"/>
      <c r="F29" s="754"/>
      <c r="G29" s="754"/>
      <c r="H29" s="754"/>
      <c r="I29" s="754"/>
      <c r="J29" s="754"/>
      <c r="K29" s="754"/>
      <c r="L29" s="754"/>
      <c r="M29" s="754"/>
      <c r="N29" s="754"/>
      <c r="O29" s="754"/>
      <c r="P29" s="755"/>
      <c r="Q29" s="756">
        <v>1750</v>
      </c>
      <c r="R29" s="757"/>
      <c r="S29" s="757"/>
      <c r="T29" s="757"/>
      <c r="U29" s="757"/>
      <c r="V29" s="757">
        <v>1595</v>
      </c>
      <c r="W29" s="757"/>
      <c r="X29" s="757"/>
      <c r="Y29" s="757"/>
      <c r="Z29" s="757"/>
      <c r="AA29" s="757">
        <v>155</v>
      </c>
      <c r="AB29" s="757"/>
      <c r="AC29" s="757"/>
      <c r="AD29" s="757"/>
      <c r="AE29" s="758"/>
      <c r="AF29" s="759">
        <v>155</v>
      </c>
      <c r="AG29" s="760"/>
      <c r="AH29" s="760"/>
      <c r="AI29" s="760"/>
      <c r="AJ29" s="761"/>
      <c r="AK29" s="834">
        <v>229</v>
      </c>
      <c r="AL29" s="830"/>
      <c r="AM29" s="830"/>
      <c r="AN29" s="830"/>
      <c r="AO29" s="830"/>
      <c r="AP29" s="830">
        <v>0</v>
      </c>
      <c r="AQ29" s="830"/>
      <c r="AR29" s="830"/>
      <c r="AS29" s="830"/>
      <c r="AT29" s="830"/>
      <c r="AU29" s="830">
        <v>0</v>
      </c>
      <c r="AV29" s="830"/>
      <c r="AW29" s="830"/>
      <c r="AX29" s="830"/>
      <c r="AY29" s="830"/>
      <c r="AZ29" s="831" t="s">
        <v>602</v>
      </c>
      <c r="BA29" s="831"/>
      <c r="BB29" s="831"/>
      <c r="BC29" s="831"/>
      <c r="BD29" s="831"/>
      <c r="BE29" s="832"/>
      <c r="BF29" s="832"/>
      <c r="BG29" s="832"/>
      <c r="BH29" s="832"/>
      <c r="BI29" s="833"/>
      <c r="BJ29" s="231"/>
      <c r="BK29" s="231"/>
      <c r="BL29" s="231"/>
      <c r="BM29" s="231"/>
      <c r="BN29" s="231"/>
      <c r="BO29" s="240"/>
      <c r="BP29" s="240"/>
      <c r="BQ29" s="237">
        <v>23</v>
      </c>
      <c r="BR29" s="238"/>
      <c r="BS29" s="743"/>
      <c r="BT29" s="744"/>
      <c r="BU29" s="744"/>
      <c r="BV29" s="744"/>
      <c r="BW29" s="744"/>
      <c r="BX29" s="744"/>
      <c r="BY29" s="744"/>
      <c r="BZ29" s="744"/>
      <c r="CA29" s="744"/>
      <c r="CB29" s="744"/>
      <c r="CC29" s="744"/>
      <c r="CD29" s="744"/>
      <c r="CE29" s="744"/>
      <c r="CF29" s="744"/>
      <c r="CG29" s="745"/>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43"/>
      <c r="DW29" s="744"/>
      <c r="DX29" s="744"/>
      <c r="DY29" s="744"/>
      <c r="DZ29" s="788"/>
      <c r="EA29" s="229"/>
    </row>
    <row r="30" spans="1:131" ht="26.25" customHeight="1" x14ac:dyDescent="0.2">
      <c r="A30" s="241">
        <v>3</v>
      </c>
      <c r="B30" s="753" t="s">
        <v>409</v>
      </c>
      <c r="C30" s="754"/>
      <c r="D30" s="754"/>
      <c r="E30" s="754"/>
      <c r="F30" s="754"/>
      <c r="G30" s="754"/>
      <c r="H30" s="754"/>
      <c r="I30" s="754"/>
      <c r="J30" s="754"/>
      <c r="K30" s="754"/>
      <c r="L30" s="754"/>
      <c r="M30" s="754"/>
      <c r="N30" s="754"/>
      <c r="O30" s="754"/>
      <c r="P30" s="755"/>
      <c r="Q30" s="756">
        <v>216</v>
      </c>
      <c r="R30" s="757"/>
      <c r="S30" s="757"/>
      <c r="T30" s="757"/>
      <c r="U30" s="757"/>
      <c r="V30" s="757">
        <v>215</v>
      </c>
      <c r="W30" s="757"/>
      <c r="X30" s="757"/>
      <c r="Y30" s="757"/>
      <c r="Z30" s="757"/>
      <c r="AA30" s="757">
        <v>1</v>
      </c>
      <c r="AB30" s="757"/>
      <c r="AC30" s="757"/>
      <c r="AD30" s="757"/>
      <c r="AE30" s="758"/>
      <c r="AF30" s="759">
        <v>1</v>
      </c>
      <c r="AG30" s="760"/>
      <c r="AH30" s="760"/>
      <c r="AI30" s="760"/>
      <c r="AJ30" s="761"/>
      <c r="AK30" s="834">
        <v>58</v>
      </c>
      <c r="AL30" s="830"/>
      <c r="AM30" s="830"/>
      <c r="AN30" s="830"/>
      <c r="AO30" s="830"/>
      <c r="AP30" s="830">
        <v>0</v>
      </c>
      <c r="AQ30" s="830"/>
      <c r="AR30" s="830"/>
      <c r="AS30" s="830"/>
      <c r="AT30" s="830"/>
      <c r="AU30" s="830">
        <v>0</v>
      </c>
      <c r="AV30" s="830"/>
      <c r="AW30" s="830"/>
      <c r="AX30" s="830"/>
      <c r="AY30" s="830"/>
      <c r="AZ30" s="831" t="s">
        <v>602</v>
      </c>
      <c r="BA30" s="831"/>
      <c r="BB30" s="831"/>
      <c r="BC30" s="831"/>
      <c r="BD30" s="831"/>
      <c r="BE30" s="832"/>
      <c r="BF30" s="832"/>
      <c r="BG30" s="832"/>
      <c r="BH30" s="832"/>
      <c r="BI30" s="833"/>
      <c r="BJ30" s="231"/>
      <c r="BK30" s="231"/>
      <c r="BL30" s="231"/>
      <c r="BM30" s="231"/>
      <c r="BN30" s="231"/>
      <c r="BO30" s="240"/>
      <c r="BP30" s="240"/>
      <c r="BQ30" s="237">
        <v>24</v>
      </c>
      <c r="BR30" s="238"/>
      <c r="BS30" s="743"/>
      <c r="BT30" s="744"/>
      <c r="BU30" s="744"/>
      <c r="BV30" s="744"/>
      <c r="BW30" s="744"/>
      <c r="BX30" s="744"/>
      <c r="BY30" s="744"/>
      <c r="BZ30" s="744"/>
      <c r="CA30" s="744"/>
      <c r="CB30" s="744"/>
      <c r="CC30" s="744"/>
      <c r="CD30" s="744"/>
      <c r="CE30" s="744"/>
      <c r="CF30" s="744"/>
      <c r="CG30" s="745"/>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43"/>
      <c r="DW30" s="744"/>
      <c r="DX30" s="744"/>
      <c r="DY30" s="744"/>
      <c r="DZ30" s="788"/>
      <c r="EA30" s="229"/>
    </row>
    <row r="31" spans="1:131" ht="26.25" customHeight="1" x14ac:dyDescent="0.2">
      <c r="A31" s="241">
        <v>4</v>
      </c>
      <c r="B31" s="753" t="s">
        <v>410</v>
      </c>
      <c r="C31" s="754"/>
      <c r="D31" s="754"/>
      <c r="E31" s="754"/>
      <c r="F31" s="754"/>
      <c r="G31" s="754"/>
      <c r="H31" s="754"/>
      <c r="I31" s="754"/>
      <c r="J31" s="754"/>
      <c r="K31" s="754"/>
      <c r="L31" s="754"/>
      <c r="M31" s="754"/>
      <c r="N31" s="754"/>
      <c r="O31" s="754"/>
      <c r="P31" s="755"/>
      <c r="Q31" s="756">
        <v>252</v>
      </c>
      <c r="R31" s="757"/>
      <c r="S31" s="757"/>
      <c r="T31" s="757"/>
      <c r="U31" s="757"/>
      <c r="V31" s="757">
        <v>209</v>
      </c>
      <c r="W31" s="757"/>
      <c r="X31" s="757"/>
      <c r="Y31" s="757"/>
      <c r="Z31" s="757"/>
      <c r="AA31" s="757">
        <f>+Q31-V31</f>
        <v>43</v>
      </c>
      <c r="AB31" s="757"/>
      <c r="AC31" s="757"/>
      <c r="AD31" s="757"/>
      <c r="AE31" s="758"/>
      <c r="AF31" s="759">
        <v>407</v>
      </c>
      <c r="AG31" s="760"/>
      <c r="AH31" s="760"/>
      <c r="AI31" s="760"/>
      <c r="AJ31" s="761"/>
      <c r="AK31" s="834">
        <v>0</v>
      </c>
      <c r="AL31" s="830"/>
      <c r="AM31" s="830"/>
      <c r="AN31" s="830"/>
      <c r="AO31" s="830"/>
      <c r="AP31" s="830">
        <v>0</v>
      </c>
      <c r="AQ31" s="830"/>
      <c r="AR31" s="830"/>
      <c r="AS31" s="830"/>
      <c r="AT31" s="830"/>
      <c r="AU31" s="830">
        <v>0</v>
      </c>
      <c r="AV31" s="830"/>
      <c r="AW31" s="830"/>
      <c r="AX31" s="830"/>
      <c r="AY31" s="830"/>
      <c r="AZ31" s="831" t="s">
        <v>602</v>
      </c>
      <c r="BA31" s="831"/>
      <c r="BB31" s="831"/>
      <c r="BC31" s="831"/>
      <c r="BD31" s="831"/>
      <c r="BE31" s="832" t="s">
        <v>411</v>
      </c>
      <c r="BF31" s="832"/>
      <c r="BG31" s="832"/>
      <c r="BH31" s="832"/>
      <c r="BI31" s="833"/>
      <c r="BJ31" s="231"/>
      <c r="BK31" s="231"/>
      <c r="BL31" s="231"/>
      <c r="BM31" s="231"/>
      <c r="BN31" s="231"/>
      <c r="BO31" s="240"/>
      <c r="BP31" s="240"/>
      <c r="BQ31" s="237">
        <v>25</v>
      </c>
      <c r="BR31" s="238"/>
      <c r="BS31" s="743"/>
      <c r="BT31" s="744"/>
      <c r="BU31" s="744"/>
      <c r="BV31" s="744"/>
      <c r="BW31" s="744"/>
      <c r="BX31" s="744"/>
      <c r="BY31" s="744"/>
      <c r="BZ31" s="744"/>
      <c r="CA31" s="744"/>
      <c r="CB31" s="744"/>
      <c r="CC31" s="744"/>
      <c r="CD31" s="744"/>
      <c r="CE31" s="744"/>
      <c r="CF31" s="744"/>
      <c r="CG31" s="745"/>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43"/>
      <c r="DW31" s="744"/>
      <c r="DX31" s="744"/>
      <c r="DY31" s="744"/>
      <c r="DZ31" s="788"/>
      <c r="EA31" s="229"/>
    </row>
    <row r="32" spans="1:131" ht="26.25" customHeight="1" x14ac:dyDescent="0.2">
      <c r="A32" s="241">
        <v>5</v>
      </c>
      <c r="B32" s="753" t="s">
        <v>412</v>
      </c>
      <c r="C32" s="754"/>
      <c r="D32" s="754"/>
      <c r="E32" s="754"/>
      <c r="F32" s="754"/>
      <c r="G32" s="754"/>
      <c r="H32" s="754"/>
      <c r="I32" s="754"/>
      <c r="J32" s="754"/>
      <c r="K32" s="754"/>
      <c r="L32" s="754"/>
      <c r="M32" s="754"/>
      <c r="N32" s="754"/>
      <c r="O32" s="754"/>
      <c r="P32" s="755"/>
      <c r="Q32" s="756">
        <v>936</v>
      </c>
      <c r="R32" s="757"/>
      <c r="S32" s="757"/>
      <c r="T32" s="757"/>
      <c r="U32" s="757"/>
      <c r="V32" s="757">
        <v>787</v>
      </c>
      <c r="W32" s="757"/>
      <c r="X32" s="757"/>
      <c r="Y32" s="757"/>
      <c r="Z32" s="757"/>
      <c r="AA32" s="757">
        <v>149</v>
      </c>
      <c r="AB32" s="757"/>
      <c r="AC32" s="757"/>
      <c r="AD32" s="757"/>
      <c r="AE32" s="758"/>
      <c r="AF32" s="759">
        <v>356</v>
      </c>
      <c r="AG32" s="760"/>
      <c r="AH32" s="760"/>
      <c r="AI32" s="760"/>
      <c r="AJ32" s="761"/>
      <c r="AK32" s="834">
        <v>489</v>
      </c>
      <c r="AL32" s="830"/>
      <c r="AM32" s="830"/>
      <c r="AN32" s="830"/>
      <c r="AO32" s="830"/>
      <c r="AP32" s="830">
        <v>6845</v>
      </c>
      <c r="AQ32" s="830"/>
      <c r="AR32" s="830"/>
      <c r="AS32" s="830"/>
      <c r="AT32" s="830"/>
      <c r="AU32" s="830">
        <v>5554</v>
      </c>
      <c r="AV32" s="830"/>
      <c r="AW32" s="830"/>
      <c r="AX32" s="830"/>
      <c r="AY32" s="830"/>
      <c r="AZ32" s="831" t="s">
        <v>602</v>
      </c>
      <c r="BA32" s="831"/>
      <c r="BB32" s="831"/>
      <c r="BC32" s="831"/>
      <c r="BD32" s="831"/>
      <c r="BE32" s="832" t="s">
        <v>413</v>
      </c>
      <c r="BF32" s="832"/>
      <c r="BG32" s="832"/>
      <c r="BH32" s="832"/>
      <c r="BI32" s="833"/>
      <c r="BJ32" s="231"/>
      <c r="BK32" s="231"/>
      <c r="BL32" s="231"/>
      <c r="BM32" s="231"/>
      <c r="BN32" s="231"/>
      <c r="BO32" s="240"/>
      <c r="BP32" s="240"/>
      <c r="BQ32" s="237">
        <v>26</v>
      </c>
      <c r="BR32" s="238"/>
      <c r="BS32" s="743"/>
      <c r="BT32" s="744"/>
      <c r="BU32" s="744"/>
      <c r="BV32" s="744"/>
      <c r="BW32" s="744"/>
      <c r="BX32" s="744"/>
      <c r="BY32" s="744"/>
      <c r="BZ32" s="744"/>
      <c r="CA32" s="744"/>
      <c r="CB32" s="744"/>
      <c r="CC32" s="744"/>
      <c r="CD32" s="744"/>
      <c r="CE32" s="744"/>
      <c r="CF32" s="744"/>
      <c r="CG32" s="745"/>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43"/>
      <c r="DW32" s="744"/>
      <c r="DX32" s="744"/>
      <c r="DY32" s="744"/>
      <c r="DZ32" s="788"/>
      <c r="EA32" s="229"/>
    </row>
    <row r="33" spans="1:131" ht="26.25" customHeight="1" x14ac:dyDescent="0.2">
      <c r="A33" s="241">
        <v>6</v>
      </c>
      <c r="B33" s="753" t="s">
        <v>414</v>
      </c>
      <c r="C33" s="754"/>
      <c r="D33" s="754"/>
      <c r="E33" s="754"/>
      <c r="F33" s="754"/>
      <c r="G33" s="754"/>
      <c r="H33" s="754"/>
      <c r="I33" s="754"/>
      <c r="J33" s="754"/>
      <c r="K33" s="754"/>
      <c r="L33" s="754"/>
      <c r="M33" s="754"/>
      <c r="N33" s="754"/>
      <c r="O33" s="754"/>
      <c r="P33" s="755"/>
      <c r="Q33" s="756">
        <v>406</v>
      </c>
      <c r="R33" s="757"/>
      <c r="S33" s="757"/>
      <c r="T33" s="757"/>
      <c r="U33" s="757"/>
      <c r="V33" s="757">
        <v>342</v>
      </c>
      <c r="W33" s="757"/>
      <c r="X33" s="757"/>
      <c r="Y33" s="757"/>
      <c r="Z33" s="757"/>
      <c r="AA33" s="757">
        <v>150</v>
      </c>
      <c r="AB33" s="757"/>
      <c r="AC33" s="757"/>
      <c r="AD33" s="757"/>
      <c r="AE33" s="758"/>
      <c r="AF33" s="759">
        <v>328</v>
      </c>
      <c r="AG33" s="760"/>
      <c r="AH33" s="760"/>
      <c r="AI33" s="760"/>
      <c r="AJ33" s="761"/>
      <c r="AK33" s="834">
        <v>0</v>
      </c>
      <c r="AL33" s="830"/>
      <c r="AM33" s="830"/>
      <c r="AN33" s="830"/>
      <c r="AO33" s="830"/>
      <c r="AP33" s="830">
        <v>0</v>
      </c>
      <c r="AQ33" s="830"/>
      <c r="AR33" s="830"/>
      <c r="AS33" s="830"/>
      <c r="AT33" s="830"/>
      <c r="AU33" s="830">
        <v>0</v>
      </c>
      <c r="AV33" s="830"/>
      <c r="AW33" s="830"/>
      <c r="AX33" s="830"/>
      <c r="AY33" s="830"/>
      <c r="AZ33" s="831" t="s">
        <v>602</v>
      </c>
      <c r="BA33" s="831"/>
      <c r="BB33" s="831"/>
      <c r="BC33" s="831"/>
      <c r="BD33" s="831"/>
      <c r="BE33" s="832" t="s">
        <v>411</v>
      </c>
      <c r="BF33" s="832"/>
      <c r="BG33" s="832"/>
      <c r="BH33" s="832"/>
      <c r="BI33" s="833"/>
      <c r="BJ33" s="231"/>
      <c r="BK33" s="231"/>
      <c r="BL33" s="231"/>
      <c r="BM33" s="231"/>
      <c r="BN33" s="231"/>
      <c r="BO33" s="240"/>
      <c r="BP33" s="240"/>
      <c r="BQ33" s="237">
        <v>27</v>
      </c>
      <c r="BR33" s="238"/>
      <c r="BS33" s="743"/>
      <c r="BT33" s="744"/>
      <c r="BU33" s="744"/>
      <c r="BV33" s="744"/>
      <c r="BW33" s="744"/>
      <c r="BX33" s="744"/>
      <c r="BY33" s="744"/>
      <c r="BZ33" s="744"/>
      <c r="CA33" s="744"/>
      <c r="CB33" s="744"/>
      <c r="CC33" s="744"/>
      <c r="CD33" s="744"/>
      <c r="CE33" s="744"/>
      <c r="CF33" s="744"/>
      <c r="CG33" s="745"/>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43"/>
      <c r="DW33" s="744"/>
      <c r="DX33" s="744"/>
      <c r="DY33" s="744"/>
      <c r="DZ33" s="788"/>
      <c r="EA33" s="229"/>
    </row>
    <row r="34" spans="1:131" ht="26.25" customHeight="1" x14ac:dyDescent="0.2">
      <c r="A34" s="241">
        <v>7</v>
      </c>
      <c r="B34" s="753" t="s">
        <v>415</v>
      </c>
      <c r="C34" s="754"/>
      <c r="D34" s="754"/>
      <c r="E34" s="754"/>
      <c r="F34" s="754"/>
      <c r="G34" s="754"/>
      <c r="H34" s="754"/>
      <c r="I34" s="754"/>
      <c r="J34" s="754"/>
      <c r="K34" s="754"/>
      <c r="L34" s="754"/>
      <c r="M34" s="754"/>
      <c r="N34" s="754"/>
      <c r="O34" s="754"/>
      <c r="P34" s="755"/>
      <c r="Q34" s="756">
        <v>14</v>
      </c>
      <c r="R34" s="757"/>
      <c r="S34" s="757"/>
      <c r="T34" s="757"/>
      <c r="U34" s="757"/>
      <c r="V34" s="757">
        <v>4</v>
      </c>
      <c r="W34" s="757"/>
      <c r="X34" s="757"/>
      <c r="Y34" s="757"/>
      <c r="Z34" s="757"/>
      <c r="AA34" s="757">
        <f t="shared" ref="AA34:AA35" si="0">+Q34-V34</f>
        <v>10</v>
      </c>
      <c r="AB34" s="757"/>
      <c r="AC34" s="757"/>
      <c r="AD34" s="757"/>
      <c r="AE34" s="758"/>
      <c r="AF34" s="759" t="s">
        <v>142</v>
      </c>
      <c r="AG34" s="760"/>
      <c r="AH34" s="760"/>
      <c r="AI34" s="760"/>
      <c r="AJ34" s="761"/>
      <c r="AK34" s="834">
        <v>10</v>
      </c>
      <c r="AL34" s="830"/>
      <c r="AM34" s="830"/>
      <c r="AN34" s="830"/>
      <c r="AO34" s="830"/>
      <c r="AP34" s="830">
        <v>23</v>
      </c>
      <c r="AQ34" s="830"/>
      <c r="AR34" s="830"/>
      <c r="AS34" s="830"/>
      <c r="AT34" s="830"/>
      <c r="AU34" s="830">
        <v>23</v>
      </c>
      <c r="AV34" s="830"/>
      <c r="AW34" s="830"/>
      <c r="AX34" s="830"/>
      <c r="AY34" s="830"/>
      <c r="AZ34" s="831" t="s">
        <v>602</v>
      </c>
      <c r="BA34" s="831"/>
      <c r="BB34" s="831"/>
      <c r="BC34" s="831"/>
      <c r="BD34" s="831"/>
      <c r="BE34" s="832" t="s">
        <v>416</v>
      </c>
      <c r="BF34" s="832"/>
      <c r="BG34" s="832"/>
      <c r="BH34" s="832"/>
      <c r="BI34" s="833"/>
      <c r="BJ34" s="231"/>
      <c r="BK34" s="231"/>
      <c r="BL34" s="231"/>
      <c r="BM34" s="231"/>
      <c r="BN34" s="231"/>
      <c r="BO34" s="240"/>
      <c r="BP34" s="240"/>
      <c r="BQ34" s="237">
        <v>28</v>
      </c>
      <c r="BR34" s="238"/>
      <c r="BS34" s="743"/>
      <c r="BT34" s="744"/>
      <c r="BU34" s="744"/>
      <c r="BV34" s="744"/>
      <c r="BW34" s="744"/>
      <c r="BX34" s="744"/>
      <c r="BY34" s="744"/>
      <c r="BZ34" s="744"/>
      <c r="CA34" s="744"/>
      <c r="CB34" s="744"/>
      <c r="CC34" s="744"/>
      <c r="CD34" s="744"/>
      <c r="CE34" s="744"/>
      <c r="CF34" s="744"/>
      <c r="CG34" s="745"/>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43"/>
      <c r="DW34" s="744"/>
      <c r="DX34" s="744"/>
      <c r="DY34" s="744"/>
      <c r="DZ34" s="788"/>
      <c r="EA34" s="229"/>
    </row>
    <row r="35" spans="1:131" ht="26.25" customHeight="1" x14ac:dyDescent="0.2">
      <c r="A35" s="241">
        <v>8</v>
      </c>
      <c r="B35" s="753" t="s">
        <v>417</v>
      </c>
      <c r="C35" s="754"/>
      <c r="D35" s="754"/>
      <c r="E35" s="754"/>
      <c r="F35" s="754"/>
      <c r="G35" s="754"/>
      <c r="H35" s="754"/>
      <c r="I35" s="754"/>
      <c r="J35" s="754"/>
      <c r="K35" s="754"/>
      <c r="L35" s="754"/>
      <c r="M35" s="754"/>
      <c r="N35" s="754"/>
      <c r="O35" s="754"/>
      <c r="P35" s="755"/>
      <c r="Q35" s="756">
        <v>8</v>
      </c>
      <c r="R35" s="757"/>
      <c r="S35" s="757"/>
      <c r="T35" s="757"/>
      <c r="U35" s="757"/>
      <c r="V35" s="757">
        <v>6</v>
      </c>
      <c r="W35" s="757"/>
      <c r="X35" s="757"/>
      <c r="Y35" s="757"/>
      <c r="Z35" s="757"/>
      <c r="AA35" s="757">
        <f t="shared" si="0"/>
        <v>2</v>
      </c>
      <c r="AB35" s="757"/>
      <c r="AC35" s="757"/>
      <c r="AD35" s="757"/>
      <c r="AE35" s="758"/>
      <c r="AF35" s="759" t="s">
        <v>142</v>
      </c>
      <c r="AG35" s="760"/>
      <c r="AH35" s="760"/>
      <c r="AI35" s="760"/>
      <c r="AJ35" s="761"/>
      <c r="AK35" s="834">
        <v>5</v>
      </c>
      <c r="AL35" s="830"/>
      <c r="AM35" s="830"/>
      <c r="AN35" s="830"/>
      <c r="AO35" s="830"/>
      <c r="AP35" s="830">
        <v>34</v>
      </c>
      <c r="AQ35" s="830"/>
      <c r="AR35" s="830"/>
      <c r="AS35" s="830"/>
      <c r="AT35" s="830"/>
      <c r="AU35" s="830">
        <v>34</v>
      </c>
      <c r="AV35" s="830"/>
      <c r="AW35" s="830"/>
      <c r="AX35" s="830"/>
      <c r="AY35" s="830"/>
      <c r="AZ35" s="831" t="s">
        <v>602</v>
      </c>
      <c r="BA35" s="831"/>
      <c r="BB35" s="831"/>
      <c r="BC35" s="831"/>
      <c r="BD35" s="831"/>
      <c r="BE35" s="832" t="s">
        <v>416</v>
      </c>
      <c r="BF35" s="832"/>
      <c r="BG35" s="832"/>
      <c r="BH35" s="832"/>
      <c r="BI35" s="833"/>
      <c r="BJ35" s="231"/>
      <c r="BK35" s="231"/>
      <c r="BL35" s="231"/>
      <c r="BM35" s="231"/>
      <c r="BN35" s="231"/>
      <c r="BO35" s="240"/>
      <c r="BP35" s="240"/>
      <c r="BQ35" s="237">
        <v>29</v>
      </c>
      <c r="BR35" s="238"/>
      <c r="BS35" s="743"/>
      <c r="BT35" s="744"/>
      <c r="BU35" s="744"/>
      <c r="BV35" s="744"/>
      <c r="BW35" s="744"/>
      <c r="BX35" s="744"/>
      <c r="BY35" s="744"/>
      <c r="BZ35" s="744"/>
      <c r="CA35" s="744"/>
      <c r="CB35" s="744"/>
      <c r="CC35" s="744"/>
      <c r="CD35" s="744"/>
      <c r="CE35" s="744"/>
      <c r="CF35" s="744"/>
      <c r="CG35" s="745"/>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43"/>
      <c r="DW35" s="744"/>
      <c r="DX35" s="744"/>
      <c r="DY35" s="744"/>
      <c r="DZ35" s="788"/>
      <c r="EA35" s="229"/>
    </row>
    <row r="36" spans="1:131" ht="26.25" customHeight="1" x14ac:dyDescent="0.2">
      <c r="A36" s="241">
        <v>9</v>
      </c>
      <c r="B36" s="753" t="s">
        <v>418</v>
      </c>
      <c r="C36" s="754"/>
      <c r="D36" s="754"/>
      <c r="E36" s="754"/>
      <c r="F36" s="754"/>
      <c r="G36" s="754"/>
      <c r="H36" s="754"/>
      <c r="I36" s="754"/>
      <c r="J36" s="754"/>
      <c r="K36" s="754"/>
      <c r="L36" s="754"/>
      <c r="M36" s="754"/>
      <c r="N36" s="754"/>
      <c r="O36" s="754"/>
      <c r="P36" s="755"/>
      <c r="Q36" s="756">
        <v>88</v>
      </c>
      <c r="R36" s="757"/>
      <c r="S36" s="757"/>
      <c r="T36" s="757"/>
      <c r="U36" s="757"/>
      <c r="V36" s="757">
        <v>68</v>
      </c>
      <c r="W36" s="757"/>
      <c r="X36" s="757"/>
      <c r="Y36" s="757"/>
      <c r="Z36" s="757"/>
      <c r="AA36" s="757">
        <f>+Q36-V36</f>
        <v>20</v>
      </c>
      <c r="AB36" s="757"/>
      <c r="AC36" s="757"/>
      <c r="AD36" s="757"/>
      <c r="AE36" s="758"/>
      <c r="AF36" s="759">
        <v>13</v>
      </c>
      <c r="AG36" s="760"/>
      <c r="AH36" s="760"/>
      <c r="AI36" s="760"/>
      <c r="AJ36" s="761"/>
      <c r="AK36" s="834">
        <v>0</v>
      </c>
      <c r="AL36" s="830"/>
      <c r="AM36" s="830"/>
      <c r="AN36" s="830"/>
      <c r="AO36" s="830"/>
      <c r="AP36" s="830">
        <v>0</v>
      </c>
      <c r="AQ36" s="830"/>
      <c r="AR36" s="830"/>
      <c r="AS36" s="830"/>
      <c r="AT36" s="830"/>
      <c r="AU36" s="830">
        <v>0</v>
      </c>
      <c r="AV36" s="830"/>
      <c r="AW36" s="830"/>
      <c r="AX36" s="830"/>
      <c r="AY36" s="830"/>
      <c r="AZ36" s="831" t="s">
        <v>602</v>
      </c>
      <c r="BA36" s="831"/>
      <c r="BB36" s="831"/>
      <c r="BC36" s="831"/>
      <c r="BD36" s="831"/>
      <c r="BE36" s="832" t="s">
        <v>416</v>
      </c>
      <c r="BF36" s="832"/>
      <c r="BG36" s="832"/>
      <c r="BH36" s="832"/>
      <c r="BI36" s="833"/>
      <c r="BJ36" s="231"/>
      <c r="BK36" s="231"/>
      <c r="BL36" s="231"/>
      <c r="BM36" s="231"/>
      <c r="BN36" s="231"/>
      <c r="BO36" s="240"/>
      <c r="BP36" s="240"/>
      <c r="BQ36" s="237">
        <v>30</v>
      </c>
      <c r="BR36" s="238"/>
      <c r="BS36" s="743"/>
      <c r="BT36" s="744"/>
      <c r="BU36" s="744"/>
      <c r="BV36" s="744"/>
      <c r="BW36" s="744"/>
      <c r="BX36" s="744"/>
      <c r="BY36" s="744"/>
      <c r="BZ36" s="744"/>
      <c r="CA36" s="744"/>
      <c r="CB36" s="744"/>
      <c r="CC36" s="744"/>
      <c r="CD36" s="744"/>
      <c r="CE36" s="744"/>
      <c r="CF36" s="744"/>
      <c r="CG36" s="745"/>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43"/>
      <c r="DW36" s="744"/>
      <c r="DX36" s="744"/>
      <c r="DY36" s="744"/>
      <c r="DZ36" s="788"/>
      <c r="EA36" s="229"/>
    </row>
    <row r="37" spans="1:131" ht="26.25" customHeight="1" x14ac:dyDescent="0.2">
      <c r="A37" s="241">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759"/>
      <c r="AG37" s="760"/>
      <c r="AH37" s="760"/>
      <c r="AI37" s="760"/>
      <c r="AJ37" s="761"/>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1"/>
      <c r="BK37" s="231"/>
      <c r="BL37" s="231"/>
      <c r="BM37" s="231"/>
      <c r="BN37" s="231"/>
      <c r="BO37" s="240"/>
      <c r="BP37" s="240"/>
      <c r="BQ37" s="237">
        <v>31</v>
      </c>
      <c r="BR37" s="238"/>
      <c r="BS37" s="743"/>
      <c r="BT37" s="744"/>
      <c r="BU37" s="744"/>
      <c r="BV37" s="744"/>
      <c r="BW37" s="744"/>
      <c r="BX37" s="744"/>
      <c r="BY37" s="744"/>
      <c r="BZ37" s="744"/>
      <c r="CA37" s="744"/>
      <c r="CB37" s="744"/>
      <c r="CC37" s="744"/>
      <c r="CD37" s="744"/>
      <c r="CE37" s="744"/>
      <c r="CF37" s="744"/>
      <c r="CG37" s="745"/>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43"/>
      <c r="DW37" s="744"/>
      <c r="DX37" s="744"/>
      <c r="DY37" s="744"/>
      <c r="DZ37" s="788"/>
      <c r="EA37" s="229"/>
    </row>
    <row r="38" spans="1:131" ht="26.25" customHeight="1" x14ac:dyDescent="0.2">
      <c r="A38" s="241">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759"/>
      <c r="AG38" s="760"/>
      <c r="AH38" s="760"/>
      <c r="AI38" s="760"/>
      <c r="AJ38" s="761"/>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1"/>
      <c r="BK38" s="231"/>
      <c r="BL38" s="231"/>
      <c r="BM38" s="231"/>
      <c r="BN38" s="231"/>
      <c r="BO38" s="240"/>
      <c r="BP38" s="240"/>
      <c r="BQ38" s="237">
        <v>32</v>
      </c>
      <c r="BR38" s="238"/>
      <c r="BS38" s="743"/>
      <c r="BT38" s="744"/>
      <c r="BU38" s="744"/>
      <c r="BV38" s="744"/>
      <c r="BW38" s="744"/>
      <c r="BX38" s="744"/>
      <c r="BY38" s="744"/>
      <c r="BZ38" s="744"/>
      <c r="CA38" s="744"/>
      <c r="CB38" s="744"/>
      <c r="CC38" s="744"/>
      <c r="CD38" s="744"/>
      <c r="CE38" s="744"/>
      <c r="CF38" s="744"/>
      <c r="CG38" s="745"/>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43"/>
      <c r="DW38" s="744"/>
      <c r="DX38" s="744"/>
      <c r="DY38" s="744"/>
      <c r="DZ38" s="788"/>
      <c r="EA38" s="229"/>
    </row>
    <row r="39" spans="1:131" ht="26.25" customHeight="1" x14ac:dyDescent="0.2">
      <c r="A39" s="241">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759"/>
      <c r="AG39" s="760"/>
      <c r="AH39" s="760"/>
      <c r="AI39" s="760"/>
      <c r="AJ39" s="761"/>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1"/>
      <c r="BK39" s="231"/>
      <c r="BL39" s="231"/>
      <c r="BM39" s="231"/>
      <c r="BN39" s="231"/>
      <c r="BO39" s="240"/>
      <c r="BP39" s="240"/>
      <c r="BQ39" s="237">
        <v>33</v>
      </c>
      <c r="BR39" s="238"/>
      <c r="BS39" s="743"/>
      <c r="BT39" s="744"/>
      <c r="BU39" s="744"/>
      <c r="BV39" s="744"/>
      <c r="BW39" s="744"/>
      <c r="BX39" s="744"/>
      <c r="BY39" s="744"/>
      <c r="BZ39" s="744"/>
      <c r="CA39" s="744"/>
      <c r="CB39" s="744"/>
      <c r="CC39" s="744"/>
      <c r="CD39" s="744"/>
      <c r="CE39" s="744"/>
      <c r="CF39" s="744"/>
      <c r="CG39" s="745"/>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43"/>
      <c r="DW39" s="744"/>
      <c r="DX39" s="744"/>
      <c r="DY39" s="744"/>
      <c r="DZ39" s="788"/>
      <c r="EA39" s="229"/>
    </row>
    <row r="40" spans="1:131" ht="26.25" customHeight="1" x14ac:dyDescent="0.2">
      <c r="A40" s="237">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759"/>
      <c r="AG40" s="760"/>
      <c r="AH40" s="760"/>
      <c r="AI40" s="760"/>
      <c r="AJ40" s="761"/>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1"/>
      <c r="BK40" s="231"/>
      <c r="BL40" s="231"/>
      <c r="BM40" s="231"/>
      <c r="BN40" s="231"/>
      <c r="BO40" s="240"/>
      <c r="BP40" s="240"/>
      <c r="BQ40" s="237">
        <v>34</v>
      </c>
      <c r="BR40" s="238"/>
      <c r="BS40" s="743"/>
      <c r="BT40" s="744"/>
      <c r="BU40" s="744"/>
      <c r="BV40" s="744"/>
      <c r="BW40" s="744"/>
      <c r="BX40" s="744"/>
      <c r="BY40" s="744"/>
      <c r="BZ40" s="744"/>
      <c r="CA40" s="744"/>
      <c r="CB40" s="744"/>
      <c r="CC40" s="744"/>
      <c r="CD40" s="744"/>
      <c r="CE40" s="744"/>
      <c r="CF40" s="744"/>
      <c r="CG40" s="745"/>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43"/>
      <c r="DW40" s="744"/>
      <c r="DX40" s="744"/>
      <c r="DY40" s="744"/>
      <c r="DZ40" s="788"/>
      <c r="EA40" s="229"/>
    </row>
    <row r="41" spans="1:131" ht="26.25" customHeight="1" x14ac:dyDescent="0.2">
      <c r="A41" s="237">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759"/>
      <c r="AG41" s="760"/>
      <c r="AH41" s="760"/>
      <c r="AI41" s="760"/>
      <c r="AJ41" s="761"/>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1"/>
      <c r="BK41" s="231"/>
      <c r="BL41" s="231"/>
      <c r="BM41" s="231"/>
      <c r="BN41" s="231"/>
      <c r="BO41" s="240"/>
      <c r="BP41" s="240"/>
      <c r="BQ41" s="237">
        <v>35</v>
      </c>
      <c r="BR41" s="238"/>
      <c r="BS41" s="743"/>
      <c r="BT41" s="744"/>
      <c r="BU41" s="744"/>
      <c r="BV41" s="744"/>
      <c r="BW41" s="744"/>
      <c r="BX41" s="744"/>
      <c r="BY41" s="744"/>
      <c r="BZ41" s="744"/>
      <c r="CA41" s="744"/>
      <c r="CB41" s="744"/>
      <c r="CC41" s="744"/>
      <c r="CD41" s="744"/>
      <c r="CE41" s="744"/>
      <c r="CF41" s="744"/>
      <c r="CG41" s="745"/>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43"/>
      <c r="DW41" s="744"/>
      <c r="DX41" s="744"/>
      <c r="DY41" s="744"/>
      <c r="DZ41" s="788"/>
      <c r="EA41" s="229"/>
    </row>
    <row r="42" spans="1:131" ht="26.25" customHeight="1" x14ac:dyDescent="0.2">
      <c r="A42" s="237">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759"/>
      <c r="AG42" s="760"/>
      <c r="AH42" s="760"/>
      <c r="AI42" s="760"/>
      <c r="AJ42" s="761"/>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1"/>
      <c r="BK42" s="231"/>
      <c r="BL42" s="231"/>
      <c r="BM42" s="231"/>
      <c r="BN42" s="231"/>
      <c r="BO42" s="240"/>
      <c r="BP42" s="240"/>
      <c r="BQ42" s="237">
        <v>36</v>
      </c>
      <c r="BR42" s="238"/>
      <c r="BS42" s="743"/>
      <c r="BT42" s="744"/>
      <c r="BU42" s="744"/>
      <c r="BV42" s="744"/>
      <c r="BW42" s="744"/>
      <c r="BX42" s="744"/>
      <c r="BY42" s="744"/>
      <c r="BZ42" s="744"/>
      <c r="CA42" s="744"/>
      <c r="CB42" s="744"/>
      <c r="CC42" s="744"/>
      <c r="CD42" s="744"/>
      <c r="CE42" s="744"/>
      <c r="CF42" s="744"/>
      <c r="CG42" s="745"/>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43"/>
      <c r="DW42" s="744"/>
      <c r="DX42" s="744"/>
      <c r="DY42" s="744"/>
      <c r="DZ42" s="788"/>
      <c r="EA42" s="229"/>
    </row>
    <row r="43" spans="1:131" ht="26.25" customHeight="1" x14ac:dyDescent="0.2">
      <c r="A43" s="237">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759"/>
      <c r="AG43" s="760"/>
      <c r="AH43" s="760"/>
      <c r="AI43" s="760"/>
      <c r="AJ43" s="761"/>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1"/>
      <c r="BK43" s="231"/>
      <c r="BL43" s="231"/>
      <c r="BM43" s="231"/>
      <c r="BN43" s="231"/>
      <c r="BO43" s="240"/>
      <c r="BP43" s="240"/>
      <c r="BQ43" s="237">
        <v>37</v>
      </c>
      <c r="BR43" s="238"/>
      <c r="BS43" s="743"/>
      <c r="BT43" s="744"/>
      <c r="BU43" s="744"/>
      <c r="BV43" s="744"/>
      <c r="BW43" s="744"/>
      <c r="BX43" s="744"/>
      <c r="BY43" s="744"/>
      <c r="BZ43" s="744"/>
      <c r="CA43" s="744"/>
      <c r="CB43" s="744"/>
      <c r="CC43" s="744"/>
      <c r="CD43" s="744"/>
      <c r="CE43" s="744"/>
      <c r="CF43" s="744"/>
      <c r="CG43" s="745"/>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43"/>
      <c r="DW43" s="744"/>
      <c r="DX43" s="744"/>
      <c r="DY43" s="744"/>
      <c r="DZ43" s="788"/>
      <c r="EA43" s="229"/>
    </row>
    <row r="44" spans="1:131" ht="26.25" customHeight="1" x14ac:dyDescent="0.2">
      <c r="A44" s="237">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759"/>
      <c r="AG44" s="760"/>
      <c r="AH44" s="760"/>
      <c r="AI44" s="760"/>
      <c r="AJ44" s="761"/>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1"/>
      <c r="BK44" s="231"/>
      <c r="BL44" s="231"/>
      <c r="BM44" s="231"/>
      <c r="BN44" s="231"/>
      <c r="BO44" s="240"/>
      <c r="BP44" s="240"/>
      <c r="BQ44" s="237">
        <v>38</v>
      </c>
      <c r="BR44" s="238"/>
      <c r="BS44" s="743"/>
      <c r="BT44" s="744"/>
      <c r="BU44" s="744"/>
      <c r="BV44" s="744"/>
      <c r="BW44" s="744"/>
      <c r="BX44" s="744"/>
      <c r="BY44" s="744"/>
      <c r="BZ44" s="744"/>
      <c r="CA44" s="744"/>
      <c r="CB44" s="744"/>
      <c r="CC44" s="744"/>
      <c r="CD44" s="744"/>
      <c r="CE44" s="744"/>
      <c r="CF44" s="744"/>
      <c r="CG44" s="745"/>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43"/>
      <c r="DW44" s="744"/>
      <c r="DX44" s="744"/>
      <c r="DY44" s="744"/>
      <c r="DZ44" s="788"/>
      <c r="EA44" s="229"/>
    </row>
    <row r="45" spans="1:131" ht="26.25" customHeight="1" x14ac:dyDescent="0.2">
      <c r="A45" s="237">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759"/>
      <c r="AG45" s="760"/>
      <c r="AH45" s="760"/>
      <c r="AI45" s="760"/>
      <c r="AJ45" s="761"/>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1"/>
      <c r="BK45" s="231"/>
      <c r="BL45" s="231"/>
      <c r="BM45" s="231"/>
      <c r="BN45" s="231"/>
      <c r="BO45" s="240"/>
      <c r="BP45" s="240"/>
      <c r="BQ45" s="237">
        <v>39</v>
      </c>
      <c r="BR45" s="238"/>
      <c r="BS45" s="743"/>
      <c r="BT45" s="744"/>
      <c r="BU45" s="744"/>
      <c r="BV45" s="744"/>
      <c r="BW45" s="744"/>
      <c r="BX45" s="744"/>
      <c r="BY45" s="744"/>
      <c r="BZ45" s="744"/>
      <c r="CA45" s="744"/>
      <c r="CB45" s="744"/>
      <c r="CC45" s="744"/>
      <c r="CD45" s="744"/>
      <c r="CE45" s="744"/>
      <c r="CF45" s="744"/>
      <c r="CG45" s="745"/>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43"/>
      <c r="DW45" s="744"/>
      <c r="DX45" s="744"/>
      <c r="DY45" s="744"/>
      <c r="DZ45" s="788"/>
      <c r="EA45" s="229"/>
    </row>
    <row r="46" spans="1:131" ht="26.25" customHeight="1" x14ac:dyDescent="0.2">
      <c r="A46" s="237">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759"/>
      <c r="AG46" s="760"/>
      <c r="AH46" s="760"/>
      <c r="AI46" s="760"/>
      <c r="AJ46" s="761"/>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1"/>
      <c r="BK46" s="231"/>
      <c r="BL46" s="231"/>
      <c r="BM46" s="231"/>
      <c r="BN46" s="231"/>
      <c r="BO46" s="240"/>
      <c r="BP46" s="240"/>
      <c r="BQ46" s="237">
        <v>40</v>
      </c>
      <c r="BR46" s="238"/>
      <c r="BS46" s="743"/>
      <c r="BT46" s="744"/>
      <c r="BU46" s="744"/>
      <c r="BV46" s="744"/>
      <c r="BW46" s="744"/>
      <c r="BX46" s="744"/>
      <c r="BY46" s="744"/>
      <c r="BZ46" s="744"/>
      <c r="CA46" s="744"/>
      <c r="CB46" s="744"/>
      <c r="CC46" s="744"/>
      <c r="CD46" s="744"/>
      <c r="CE46" s="744"/>
      <c r="CF46" s="744"/>
      <c r="CG46" s="745"/>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43"/>
      <c r="DW46" s="744"/>
      <c r="DX46" s="744"/>
      <c r="DY46" s="744"/>
      <c r="DZ46" s="788"/>
      <c r="EA46" s="229"/>
    </row>
    <row r="47" spans="1:131" ht="26.25" customHeight="1" x14ac:dyDescent="0.2">
      <c r="A47" s="237">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759"/>
      <c r="AG47" s="760"/>
      <c r="AH47" s="760"/>
      <c r="AI47" s="760"/>
      <c r="AJ47" s="761"/>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1"/>
      <c r="BK47" s="231"/>
      <c r="BL47" s="231"/>
      <c r="BM47" s="231"/>
      <c r="BN47" s="231"/>
      <c r="BO47" s="240"/>
      <c r="BP47" s="240"/>
      <c r="BQ47" s="237">
        <v>41</v>
      </c>
      <c r="BR47" s="238"/>
      <c r="BS47" s="743"/>
      <c r="BT47" s="744"/>
      <c r="BU47" s="744"/>
      <c r="BV47" s="744"/>
      <c r="BW47" s="744"/>
      <c r="BX47" s="744"/>
      <c r="BY47" s="744"/>
      <c r="BZ47" s="744"/>
      <c r="CA47" s="744"/>
      <c r="CB47" s="744"/>
      <c r="CC47" s="744"/>
      <c r="CD47" s="744"/>
      <c r="CE47" s="744"/>
      <c r="CF47" s="744"/>
      <c r="CG47" s="745"/>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43"/>
      <c r="DW47" s="744"/>
      <c r="DX47" s="744"/>
      <c r="DY47" s="744"/>
      <c r="DZ47" s="788"/>
      <c r="EA47" s="229"/>
    </row>
    <row r="48" spans="1:131" ht="26.25" customHeight="1" x14ac:dyDescent="0.2">
      <c r="A48" s="237">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759"/>
      <c r="AG48" s="760"/>
      <c r="AH48" s="760"/>
      <c r="AI48" s="760"/>
      <c r="AJ48" s="761"/>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1"/>
      <c r="BK48" s="231"/>
      <c r="BL48" s="231"/>
      <c r="BM48" s="231"/>
      <c r="BN48" s="231"/>
      <c r="BO48" s="240"/>
      <c r="BP48" s="240"/>
      <c r="BQ48" s="237">
        <v>42</v>
      </c>
      <c r="BR48" s="238"/>
      <c r="BS48" s="743"/>
      <c r="BT48" s="744"/>
      <c r="BU48" s="744"/>
      <c r="BV48" s="744"/>
      <c r="BW48" s="744"/>
      <c r="BX48" s="744"/>
      <c r="BY48" s="744"/>
      <c r="BZ48" s="744"/>
      <c r="CA48" s="744"/>
      <c r="CB48" s="744"/>
      <c r="CC48" s="744"/>
      <c r="CD48" s="744"/>
      <c r="CE48" s="744"/>
      <c r="CF48" s="744"/>
      <c r="CG48" s="745"/>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43"/>
      <c r="DW48" s="744"/>
      <c r="DX48" s="744"/>
      <c r="DY48" s="744"/>
      <c r="DZ48" s="788"/>
      <c r="EA48" s="229"/>
    </row>
    <row r="49" spans="1:131" ht="26.25" customHeight="1" x14ac:dyDescent="0.2">
      <c r="A49" s="237">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759"/>
      <c r="AG49" s="760"/>
      <c r="AH49" s="760"/>
      <c r="AI49" s="760"/>
      <c r="AJ49" s="761"/>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1"/>
      <c r="BK49" s="231"/>
      <c r="BL49" s="231"/>
      <c r="BM49" s="231"/>
      <c r="BN49" s="231"/>
      <c r="BO49" s="240"/>
      <c r="BP49" s="240"/>
      <c r="BQ49" s="237">
        <v>43</v>
      </c>
      <c r="BR49" s="238"/>
      <c r="BS49" s="743"/>
      <c r="BT49" s="744"/>
      <c r="BU49" s="744"/>
      <c r="BV49" s="744"/>
      <c r="BW49" s="744"/>
      <c r="BX49" s="744"/>
      <c r="BY49" s="744"/>
      <c r="BZ49" s="744"/>
      <c r="CA49" s="744"/>
      <c r="CB49" s="744"/>
      <c r="CC49" s="744"/>
      <c r="CD49" s="744"/>
      <c r="CE49" s="744"/>
      <c r="CF49" s="744"/>
      <c r="CG49" s="745"/>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43"/>
      <c r="DW49" s="744"/>
      <c r="DX49" s="744"/>
      <c r="DY49" s="744"/>
      <c r="DZ49" s="788"/>
      <c r="EA49" s="229"/>
    </row>
    <row r="50" spans="1:131" ht="26.25" customHeight="1" x14ac:dyDescent="0.2">
      <c r="A50" s="237">
        <v>23</v>
      </c>
      <c r="B50" s="753"/>
      <c r="C50" s="754"/>
      <c r="D50" s="754"/>
      <c r="E50" s="754"/>
      <c r="F50" s="754"/>
      <c r="G50" s="754"/>
      <c r="H50" s="754"/>
      <c r="I50" s="754"/>
      <c r="J50" s="754"/>
      <c r="K50" s="754"/>
      <c r="L50" s="754"/>
      <c r="M50" s="754"/>
      <c r="N50" s="754"/>
      <c r="O50" s="754"/>
      <c r="P50" s="755"/>
      <c r="Q50" s="835"/>
      <c r="R50" s="836"/>
      <c r="S50" s="836"/>
      <c r="T50" s="836"/>
      <c r="U50" s="836"/>
      <c r="V50" s="836"/>
      <c r="W50" s="836"/>
      <c r="X50" s="836"/>
      <c r="Y50" s="836"/>
      <c r="Z50" s="836"/>
      <c r="AA50" s="836"/>
      <c r="AB50" s="836"/>
      <c r="AC50" s="836"/>
      <c r="AD50" s="836"/>
      <c r="AE50" s="837"/>
      <c r="AF50" s="759"/>
      <c r="AG50" s="760"/>
      <c r="AH50" s="760"/>
      <c r="AI50" s="760"/>
      <c r="AJ50" s="761"/>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1"/>
      <c r="BK50" s="231"/>
      <c r="BL50" s="231"/>
      <c r="BM50" s="231"/>
      <c r="BN50" s="231"/>
      <c r="BO50" s="240"/>
      <c r="BP50" s="240"/>
      <c r="BQ50" s="237">
        <v>44</v>
      </c>
      <c r="BR50" s="238"/>
      <c r="BS50" s="743"/>
      <c r="BT50" s="744"/>
      <c r="BU50" s="744"/>
      <c r="BV50" s="744"/>
      <c r="BW50" s="744"/>
      <c r="BX50" s="744"/>
      <c r="BY50" s="744"/>
      <c r="BZ50" s="744"/>
      <c r="CA50" s="744"/>
      <c r="CB50" s="744"/>
      <c r="CC50" s="744"/>
      <c r="CD50" s="744"/>
      <c r="CE50" s="744"/>
      <c r="CF50" s="744"/>
      <c r="CG50" s="745"/>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43"/>
      <c r="DW50" s="744"/>
      <c r="DX50" s="744"/>
      <c r="DY50" s="744"/>
      <c r="DZ50" s="788"/>
      <c r="EA50" s="229"/>
    </row>
    <row r="51" spans="1:131" ht="26.25" customHeight="1" x14ac:dyDescent="0.2">
      <c r="A51" s="237">
        <v>24</v>
      </c>
      <c r="B51" s="753"/>
      <c r="C51" s="754"/>
      <c r="D51" s="754"/>
      <c r="E51" s="754"/>
      <c r="F51" s="754"/>
      <c r="G51" s="754"/>
      <c r="H51" s="754"/>
      <c r="I51" s="754"/>
      <c r="J51" s="754"/>
      <c r="K51" s="754"/>
      <c r="L51" s="754"/>
      <c r="M51" s="754"/>
      <c r="N51" s="754"/>
      <c r="O51" s="754"/>
      <c r="P51" s="755"/>
      <c r="Q51" s="835"/>
      <c r="R51" s="836"/>
      <c r="S51" s="836"/>
      <c r="T51" s="836"/>
      <c r="U51" s="836"/>
      <c r="V51" s="836"/>
      <c r="W51" s="836"/>
      <c r="X51" s="836"/>
      <c r="Y51" s="836"/>
      <c r="Z51" s="836"/>
      <c r="AA51" s="836"/>
      <c r="AB51" s="836"/>
      <c r="AC51" s="836"/>
      <c r="AD51" s="836"/>
      <c r="AE51" s="837"/>
      <c r="AF51" s="759"/>
      <c r="AG51" s="760"/>
      <c r="AH51" s="760"/>
      <c r="AI51" s="760"/>
      <c r="AJ51" s="761"/>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1"/>
      <c r="BK51" s="231"/>
      <c r="BL51" s="231"/>
      <c r="BM51" s="231"/>
      <c r="BN51" s="231"/>
      <c r="BO51" s="240"/>
      <c r="BP51" s="240"/>
      <c r="BQ51" s="237">
        <v>45</v>
      </c>
      <c r="BR51" s="238"/>
      <c r="BS51" s="743"/>
      <c r="BT51" s="744"/>
      <c r="BU51" s="744"/>
      <c r="BV51" s="744"/>
      <c r="BW51" s="744"/>
      <c r="BX51" s="744"/>
      <c r="BY51" s="744"/>
      <c r="BZ51" s="744"/>
      <c r="CA51" s="744"/>
      <c r="CB51" s="744"/>
      <c r="CC51" s="744"/>
      <c r="CD51" s="744"/>
      <c r="CE51" s="744"/>
      <c r="CF51" s="744"/>
      <c r="CG51" s="745"/>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43"/>
      <c r="DW51" s="744"/>
      <c r="DX51" s="744"/>
      <c r="DY51" s="744"/>
      <c r="DZ51" s="788"/>
      <c r="EA51" s="229"/>
    </row>
    <row r="52" spans="1:131" ht="26.25" customHeight="1" x14ac:dyDescent="0.2">
      <c r="A52" s="237">
        <v>25</v>
      </c>
      <c r="B52" s="753"/>
      <c r="C52" s="754"/>
      <c r="D52" s="754"/>
      <c r="E52" s="754"/>
      <c r="F52" s="754"/>
      <c r="G52" s="754"/>
      <c r="H52" s="754"/>
      <c r="I52" s="754"/>
      <c r="J52" s="754"/>
      <c r="K52" s="754"/>
      <c r="L52" s="754"/>
      <c r="M52" s="754"/>
      <c r="N52" s="754"/>
      <c r="O52" s="754"/>
      <c r="P52" s="755"/>
      <c r="Q52" s="835"/>
      <c r="R52" s="836"/>
      <c r="S52" s="836"/>
      <c r="T52" s="836"/>
      <c r="U52" s="836"/>
      <c r="V52" s="836"/>
      <c r="W52" s="836"/>
      <c r="X52" s="836"/>
      <c r="Y52" s="836"/>
      <c r="Z52" s="836"/>
      <c r="AA52" s="836"/>
      <c r="AB52" s="836"/>
      <c r="AC52" s="836"/>
      <c r="AD52" s="836"/>
      <c r="AE52" s="837"/>
      <c r="AF52" s="759"/>
      <c r="AG52" s="760"/>
      <c r="AH52" s="760"/>
      <c r="AI52" s="760"/>
      <c r="AJ52" s="761"/>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1"/>
      <c r="BK52" s="231"/>
      <c r="BL52" s="231"/>
      <c r="BM52" s="231"/>
      <c r="BN52" s="231"/>
      <c r="BO52" s="240"/>
      <c r="BP52" s="240"/>
      <c r="BQ52" s="237">
        <v>46</v>
      </c>
      <c r="BR52" s="238"/>
      <c r="BS52" s="743"/>
      <c r="BT52" s="744"/>
      <c r="BU52" s="744"/>
      <c r="BV52" s="744"/>
      <c r="BW52" s="744"/>
      <c r="BX52" s="744"/>
      <c r="BY52" s="744"/>
      <c r="BZ52" s="744"/>
      <c r="CA52" s="744"/>
      <c r="CB52" s="744"/>
      <c r="CC52" s="744"/>
      <c r="CD52" s="744"/>
      <c r="CE52" s="744"/>
      <c r="CF52" s="744"/>
      <c r="CG52" s="745"/>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43"/>
      <c r="DW52" s="744"/>
      <c r="DX52" s="744"/>
      <c r="DY52" s="744"/>
      <c r="DZ52" s="788"/>
      <c r="EA52" s="229"/>
    </row>
    <row r="53" spans="1:131" ht="26.25" customHeight="1" x14ac:dyDescent="0.2">
      <c r="A53" s="237">
        <v>26</v>
      </c>
      <c r="B53" s="753"/>
      <c r="C53" s="754"/>
      <c r="D53" s="754"/>
      <c r="E53" s="754"/>
      <c r="F53" s="754"/>
      <c r="G53" s="754"/>
      <c r="H53" s="754"/>
      <c r="I53" s="754"/>
      <c r="J53" s="754"/>
      <c r="K53" s="754"/>
      <c r="L53" s="754"/>
      <c r="M53" s="754"/>
      <c r="N53" s="754"/>
      <c r="O53" s="754"/>
      <c r="P53" s="755"/>
      <c r="Q53" s="835"/>
      <c r="R53" s="836"/>
      <c r="S53" s="836"/>
      <c r="T53" s="836"/>
      <c r="U53" s="836"/>
      <c r="V53" s="836"/>
      <c r="W53" s="836"/>
      <c r="X53" s="836"/>
      <c r="Y53" s="836"/>
      <c r="Z53" s="836"/>
      <c r="AA53" s="836"/>
      <c r="AB53" s="836"/>
      <c r="AC53" s="836"/>
      <c r="AD53" s="836"/>
      <c r="AE53" s="837"/>
      <c r="AF53" s="759"/>
      <c r="AG53" s="760"/>
      <c r="AH53" s="760"/>
      <c r="AI53" s="760"/>
      <c r="AJ53" s="761"/>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1"/>
      <c r="BK53" s="231"/>
      <c r="BL53" s="231"/>
      <c r="BM53" s="231"/>
      <c r="BN53" s="231"/>
      <c r="BO53" s="240"/>
      <c r="BP53" s="240"/>
      <c r="BQ53" s="237">
        <v>47</v>
      </c>
      <c r="BR53" s="238"/>
      <c r="BS53" s="743"/>
      <c r="BT53" s="744"/>
      <c r="BU53" s="744"/>
      <c r="BV53" s="744"/>
      <c r="BW53" s="744"/>
      <c r="BX53" s="744"/>
      <c r="BY53" s="744"/>
      <c r="BZ53" s="744"/>
      <c r="CA53" s="744"/>
      <c r="CB53" s="744"/>
      <c r="CC53" s="744"/>
      <c r="CD53" s="744"/>
      <c r="CE53" s="744"/>
      <c r="CF53" s="744"/>
      <c r="CG53" s="745"/>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43"/>
      <c r="DW53" s="744"/>
      <c r="DX53" s="744"/>
      <c r="DY53" s="744"/>
      <c r="DZ53" s="788"/>
      <c r="EA53" s="229"/>
    </row>
    <row r="54" spans="1:131" ht="26.25" customHeight="1" x14ac:dyDescent="0.2">
      <c r="A54" s="237">
        <v>27</v>
      </c>
      <c r="B54" s="753"/>
      <c r="C54" s="754"/>
      <c r="D54" s="754"/>
      <c r="E54" s="754"/>
      <c r="F54" s="754"/>
      <c r="G54" s="754"/>
      <c r="H54" s="754"/>
      <c r="I54" s="754"/>
      <c r="J54" s="754"/>
      <c r="K54" s="754"/>
      <c r="L54" s="754"/>
      <c r="M54" s="754"/>
      <c r="N54" s="754"/>
      <c r="O54" s="754"/>
      <c r="P54" s="755"/>
      <c r="Q54" s="835"/>
      <c r="R54" s="836"/>
      <c r="S54" s="836"/>
      <c r="T54" s="836"/>
      <c r="U54" s="836"/>
      <c r="V54" s="836"/>
      <c r="W54" s="836"/>
      <c r="X54" s="836"/>
      <c r="Y54" s="836"/>
      <c r="Z54" s="836"/>
      <c r="AA54" s="836"/>
      <c r="AB54" s="836"/>
      <c r="AC54" s="836"/>
      <c r="AD54" s="836"/>
      <c r="AE54" s="837"/>
      <c r="AF54" s="759"/>
      <c r="AG54" s="760"/>
      <c r="AH54" s="760"/>
      <c r="AI54" s="760"/>
      <c r="AJ54" s="761"/>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1"/>
      <c r="BK54" s="231"/>
      <c r="BL54" s="231"/>
      <c r="BM54" s="231"/>
      <c r="BN54" s="231"/>
      <c r="BO54" s="240"/>
      <c r="BP54" s="240"/>
      <c r="BQ54" s="237">
        <v>48</v>
      </c>
      <c r="BR54" s="238"/>
      <c r="BS54" s="743"/>
      <c r="BT54" s="744"/>
      <c r="BU54" s="744"/>
      <c r="BV54" s="744"/>
      <c r="BW54" s="744"/>
      <c r="BX54" s="744"/>
      <c r="BY54" s="744"/>
      <c r="BZ54" s="744"/>
      <c r="CA54" s="744"/>
      <c r="CB54" s="744"/>
      <c r="CC54" s="744"/>
      <c r="CD54" s="744"/>
      <c r="CE54" s="744"/>
      <c r="CF54" s="744"/>
      <c r="CG54" s="745"/>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43"/>
      <c r="DW54" s="744"/>
      <c r="DX54" s="744"/>
      <c r="DY54" s="744"/>
      <c r="DZ54" s="788"/>
      <c r="EA54" s="229"/>
    </row>
    <row r="55" spans="1:131" ht="26.25" customHeight="1" x14ac:dyDescent="0.2">
      <c r="A55" s="237">
        <v>28</v>
      </c>
      <c r="B55" s="753"/>
      <c r="C55" s="754"/>
      <c r="D55" s="754"/>
      <c r="E55" s="754"/>
      <c r="F55" s="754"/>
      <c r="G55" s="754"/>
      <c r="H55" s="754"/>
      <c r="I55" s="754"/>
      <c r="J55" s="754"/>
      <c r="K55" s="754"/>
      <c r="L55" s="754"/>
      <c r="M55" s="754"/>
      <c r="N55" s="754"/>
      <c r="O55" s="754"/>
      <c r="P55" s="755"/>
      <c r="Q55" s="835"/>
      <c r="R55" s="836"/>
      <c r="S55" s="836"/>
      <c r="T55" s="836"/>
      <c r="U55" s="836"/>
      <c r="V55" s="836"/>
      <c r="W55" s="836"/>
      <c r="X55" s="836"/>
      <c r="Y55" s="836"/>
      <c r="Z55" s="836"/>
      <c r="AA55" s="836"/>
      <c r="AB55" s="836"/>
      <c r="AC55" s="836"/>
      <c r="AD55" s="836"/>
      <c r="AE55" s="837"/>
      <c r="AF55" s="759"/>
      <c r="AG55" s="760"/>
      <c r="AH55" s="760"/>
      <c r="AI55" s="760"/>
      <c r="AJ55" s="761"/>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1"/>
      <c r="BK55" s="231"/>
      <c r="BL55" s="231"/>
      <c r="BM55" s="231"/>
      <c r="BN55" s="231"/>
      <c r="BO55" s="240"/>
      <c r="BP55" s="240"/>
      <c r="BQ55" s="237">
        <v>49</v>
      </c>
      <c r="BR55" s="238"/>
      <c r="BS55" s="743"/>
      <c r="BT55" s="744"/>
      <c r="BU55" s="744"/>
      <c r="BV55" s="744"/>
      <c r="BW55" s="744"/>
      <c r="BX55" s="744"/>
      <c r="BY55" s="744"/>
      <c r="BZ55" s="744"/>
      <c r="CA55" s="744"/>
      <c r="CB55" s="744"/>
      <c r="CC55" s="744"/>
      <c r="CD55" s="744"/>
      <c r="CE55" s="744"/>
      <c r="CF55" s="744"/>
      <c r="CG55" s="745"/>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43"/>
      <c r="DW55" s="744"/>
      <c r="DX55" s="744"/>
      <c r="DY55" s="744"/>
      <c r="DZ55" s="788"/>
      <c r="EA55" s="229"/>
    </row>
    <row r="56" spans="1:131" ht="26.25" customHeight="1" x14ac:dyDescent="0.2">
      <c r="A56" s="237">
        <v>29</v>
      </c>
      <c r="B56" s="753"/>
      <c r="C56" s="754"/>
      <c r="D56" s="754"/>
      <c r="E56" s="754"/>
      <c r="F56" s="754"/>
      <c r="G56" s="754"/>
      <c r="H56" s="754"/>
      <c r="I56" s="754"/>
      <c r="J56" s="754"/>
      <c r="K56" s="754"/>
      <c r="L56" s="754"/>
      <c r="M56" s="754"/>
      <c r="N56" s="754"/>
      <c r="O56" s="754"/>
      <c r="P56" s="755"/>
      <c r="Q56" s="835"/>
      <c r="R56" s="836"/>
      <c r="S56" s="836"/>
      <c r="T56" s="836"/>
      <c r="U56" s="836"/>
      <c r="V56" s="836"/>
      <c r="W56" s="836"/>
      <c r="X56" s="836"/>
      <c r="Y56" s="836"/>
      <c r="Z56" s="836"/>
      <c r="AA56" s="836"/>
      <c r="AB56" s="836"/>
      <c r="AC56" s="836"/>
      <c r="AD56" s="836"/>
      <c r="AE56" s="837"/>
      <c r="AF56" s="759"/>
      <c r="AG56" s="760"/>
      <c r="AH56" s="760"/>
      <c r="AI56" s="760"/>
      <c r="AJ56" s="761"/>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1"/>
      <c r="BK56" s="231"/>
      <c r="BL56" s="231"/>
      <c r="BM56" s="231"/>
      <c r="BN56" s="231"/>
      <c r="BO56" s="240"/>
      <c r="BP56" s="240"/>
      <c r="BQ56" s="237">
        <v>50</v>
      </c>
      <c r="BR56" s="238"/>
      <c r="BS56" s="743"/>
      <c r="BT56" s="744"/>
      <c r="BU56" s="744"/>
      <c r="BV56" s="744"/>
      <c r="BW56" s="744"/>
      <c r="BX56" s="744"/>
      <c r="BY56" s="744"/>
      <c r="BZ56" s="744"/>
      <c r="CA56" s="744"/>
      <c r="CB56" s="744"/>
      <c r="CC56" s="744"/>
      <c r="CD56" s="744"/>
      <c r="CE56" s="744"/>
      <c r="CF56" s="744"/>
      <c r="CG56" s="745"/>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43"/>
      <c r="DW56" s="744"/>
      <c r="DX56" s="744"/>
      <c r="DY56" s="744"/>
      <c r="DZ56" s="788"/>
      <c r="EA56" s="229"/>
    </row>
    <row r="57" spans="1:131" ht="26.25" customHeight="1" x14ac:dyDescent="0.2">
      <c r="A57" s="237">
        <v>30</v>
      </c>
      <c r="B57" s="753"/>
      <c r="C57" s="754"/>
      <c r="D57" s="754"/>
      <c r="E57" s="754"/>
      <c r="F57" s="754"/>
      <c r="G57" s="754"/>
      <c r="H57" s="754"/>
      <c r="I57" s="754"/>
      <c r="J57" s="754"/>
      <c r="K57" s="754"/>
      <c r="L57" s="754"/>
      <c r="M57" s="754"/>
      <c r="N57" s="754"/>
      <c r="O57" s="754"/>
      <c r="P57" s="755"/>
      <c r="Q57" s="835"/>
      <c r="R57" s="836"/>
      <c r="S57" s="836"/>
      <c r="T57" s="836"/>
      <c r="U57" s="836"/>
      <c r="V57" s="836"/>
      <c r="W57" s="836"/>
      <c r="X57" s="836"/>
      <c r="Y57" s="836"/>
      <c r="Z57" s="836"/>
      <c r="AA57" s="836"/>
      <c r="AB57" s="836"/>
      <c r="AC57" s="836"/>
      <c r="AD57" s="836"/>
      <c r="AE57" s="837"/>
      <c r="AF57" s="759"/>
      <c r="AG57" s="760"/>
      <c r="AH57" s="760"/>
      <c r="AI57" s="760"/>
      <c r="AJ57" s="761"/>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1"/>
      <c r="BK57" s="231"/>
      <c r="BL57" s="231"/>
      <c r="BM57" s="231"/>
      <c r="BN57" s="231"/>
      <c r="BO57" s="240"/>
      <c r="BP57" s="240"/>
      <c r="BQ57" s="237">
        <v>51</v>
      </c>
      <c r="BR57" s="238"/>
      <c r="BS57" s="743"/>
      <c r="BT57" s="744"/>
      <c r="BU57" s="744"/>
      <c r="BV57" s="744"/>
      <c r="BW57" s="744"/>
      <c r="BX57" s="744"/>
      <c r="BY57" s="744"/>
      <c r="BZ57" s="744"/>
      <c r="CA57" s="744"/>
      <c r="CB57" s="744"/>
      <c r="CC57" s="744"/>
      <c r="CD57" s="744"/>
      <c r="CE57" s="744"/>
      <c r="CF57" s="744"/>
      <c r="CG57" s="745"/>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43"/>
      <c r="DW57" s="744"/>
      <c r="DX57" s="744"/>
      <c r="DY57" s="744"/>
      <c r="DZ57" s="788"/>
      <c r="EA57" s="229"/>
    </row>
    <row r="58" spans="1:131" ht="26.25" customHeight="1" x14ac:dyDescent="0.2">
      <c r="A58" s="237">
        <v>31</v>
      </c>
      <c r="B58" s="753"/>
      <c r="C58" s="754"/>
      <c r="D58" s="754"/>
      <c r="E58" s="754"/>
      <c r="F58" s="754"/>
      <c r="G58" s="754"/>
      <c r="H58" s="754"/>
      <c r="I58" s="754"/>
      <c r="J58" s="754"/>
      <c r="K58" s="754"/>
      <c r="L58" s="754"/>
      <c r="M58" s="754"/>
      <c r="N58" s="754"/>
      <c r="O58" s="754"/>
      <c r="P58" s="755"/>
      <c r="Q58" s="835"/>
      <c r="R58" s="836"/>
      <c r="S58" s="836"/>
      <c r="T58" s="836"/>
      <c r="U58" s="836"/>
      <c r="V58" s="836"/>
      <c r="W58" s="836"/>
      <c r="X58" s="836"/>
      <c r="Y58" s="836"/>
      <c r="Z58" s="836"/>
      <c r="AA58" s="836"/>
      <c r="AB58" s="836"/>
      <c r="AC58" s="836"/>
      <c r="AD58" s="836"/>
      <c r="AE58" s="837"/>
      <c r="AF58" s="759"/>
      <c r="AG58" s="760"/>
      <c r="AH58" s="760"/>
      <c r="AI58" s="760"/>
      <c r="AJ58" s="761"/>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1"/>
      <c r="BK58" s="231"/>
      <c r="BL58" s="231"/>
      <c r="BM58" s="231"/>
      <c r="BN58" s="231"/>
      <c r="BO58" s="240"/>
      <c r="BP58" s="240"/>
      <c r="BQ58" s="237">
        <v>52</v>
      </c>
      <c r="BR58" s="238"/>
      <c r="BS58" s="743"/>
      <c r="BT58" s="744"/>
      <c r="BU58" s="744"/>
      <c r="BV58" s="744"/>
      <c r="BW58" s="744"/>
      <c r="BX58" s="744"/>
      <c r="BY58" s="744"/>
      <c r="BZ58" s="744"/>
      <c r="CA58" s="744"/>
      <c r="CB58" s="744"/>
      <c r="CC58" s="744"/>
      <c r="CD58" s="744"/>
      <c r="CE58" s="744"/>
      <c r="CF58" s="744"/>
      <c r="CG58" s="745"/>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43"/>
      <c r="DW58" s="744"/>
      <c r="DX58" s="744"/>
      <c r="DY58" s="744"/>
      <c r="DZ58" s="788"/>
      <c r="EA58" s="229"/>
    </row>
    <row r="59" spans="1:131" ht="26.25" customHeight="1" x14ac:dyDescent="0.2">
      <c r="A59" s="237">
        <v>32</v>
      </c>
      <c r="B59" s="753"/>
      <c r="C59" s="754"/>
      <c r="D59" s="754"/>
      <c r="E59" s="754"/>
      <c r="F59" s="754"/>
      <c r="G59" s="754"/>
      <c r="H59" s="754"/>
      <c r="I59" s="754"/>
      <c r="J59" s="754"/>
      <c r="K59" s="754"/>
      <c r="L59" s="754"/>
      <c r="M59" s="754"/>
      <c r="N59" s="754"/>
      <c r="O59" s="754"/>
      <c r="P59" s="755"/>
      <c r="Q59" s="835"/>
      <c r="R59" s="836"/>
      <c r="S59" s="836"/>
      <c r="T59" s="836"/>
      <c r="U59" s="836"/>
      <c r="V59" s="836"/>
      <c r="W59" s="836"/>
      <c r="X59" s="836"/>
      <c r="Y59" s="836"/>
      <c r="Z59" s="836"/>
      <c r="AA59" s="836"/>
      <c r="AB59" s="836"/>
      <c r="AC59" s="836"/>
      <c r="AD59" s="836"/>
      <c r="AE59" s="837"/>
      <c r="AF59" s="759"/>
      <c r="AG59" s="760"/>
      <c r="AH59" s="760"/>
      <c r="AI59" s="760"/>
      <c r="AJ59" s="761"/>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1"/>
      <c r="BK59" s="231"/>
      <c r="BL59" s="231"/>
      <c r="BM59" s="231"/>
      <c r="BN59" s="231"/>
      <c r="BO59" s="240"/>
      <c r="BP59" s="240"/>
      <c r="BQ59" s="237">
        <v>53</v>
      </c>
      <c r="BR59" s="238"/>
      <c r="BS59" s="743"/>
      <c r="BT59" s="744"/>
      <c r="BU59" s="744"/>
      <c r="BV59" s="744"/>
      <c r="BW59" s="744"/>
      <c r="BX59" s="744"/>
      <c r="BY59" s="744"/>
      <c r="BZ59" s="744"/>
      <c r="CA59" s="744"/>
      <c r="CB59" s="744"/>
      <c r="CC59" s="744"/>
      <c r="CD59" s="744"/>
      <c r="CE59" s="744"/>
      <c r="CF59" s="744"/>
      <c r="CG59" s="745"/>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43"/>
      <c r="DW59" s="744"/>
      <c r="DX59" s="744"/>
      <c r="DY59" s="744"/>
      <c r="DZ59" s="788"/>
      <c r="EA59" s="229"/>
    </row>
    <row r="60" spans="1:131" ht="26.25" customHeight="1" x14ac:dyDescent="0.2">
      <c r="A60" s="237">
        <v>33</v>
      </c>
      <c r="B60" s="753"/>
      <c r="C60" s="754"/>
      <c r="D60" s="754"/>
      <c r="E60" s="754"/>
      <c r="F60" s="754"/>
      <c r="G60" s="754"/>
      <c r="H60" s="754"/>
      <c r="I60" s="754"/>
      <c r="J60" s="754"/>
      <c r="K60" s="754"/>
      <c r="L60" s="754"/>
      <c r="M60" s="754"/>
      <c r="N60" s="754"/>
      <c r="O60" s="754"/>
      <c r="P60" s="755"/>
      <c r="Q60" s="835"/>
      <c r="R60" s="836"/>
      <c r="S60" s="836"/>
      <c r="T60" s="836"/>
      <c r="U60" s="836"/>
      <c r="V60" s="836"/>
      <c r="W60" s="836"/>
      <c r="X60" s="836"/>
      <c r="Y60" s="836"/>
      <c r="Z60" s="836"/>
      <c r="AA60" s="836"/>
      <c r="AB60" s="836"/>
      <c r="AC60" s="836"/>
      <c r="AD60" s="836"/>
      <c r="AE60" s="837"/>
      <c r="AF60" s="759"/>
      <c r="AG60" s="760"/>
      <c r="AH60" s="760"/>
      <c r="AI60" s="760"/>
      <c r="AJ60" s="761"/>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1"/>
      <c r="BK60" s="231"/>
      <c r="BL60" s="231"/>
      <c r="BM60" s="231"/>
      <c r="BN60" s="231"/>
      <c r="BO60" s="240"/>
      <c r="BP60" s="240"/>
      <c r="BQ60" s="237">
        <v>54</v>
      </c>
      <c r="BR60" s="238"/>
      <c r="BS60" s="743"/>
      <c r="BT60" s="744"/>
      <c r="BU60" s="744"/>
      <c r="BV60" s="744"/>
      <c r="BW60" s="744"/>
      <c r="BX60" s="744"/>
      <c r="BY60" s="744"/>
      <c r="BZ60" s="744"/>
      <c r="CA60" s="744"/>
      <c r="CB60" s="744"/>
      <c r="CC60" s="744"/>
      <c r="CD60" s="744"/>
      <c r="CE60" s="744"/>
      <c r="CF60" s="744"/>
      <c r="CG60" s="745"/>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43"/>
      <c r="DW60" s="744"/>
      <c r="DX60" s="744"/>
      <c r="DY60" s="744"/>
      <c r="DZ60" s="788"/>
      <c r="EA60" s="229"/>
    </row>
    <row r="61" spans="1:131" ht="26.25" customHeight="1" thickBot="1" x14ac:dyDescent="0.25">
      <c r="A61" s="237">
        <v>34</v>
      </c>
      <c r="B61" s="753"/>
      <c r="C61" s="754"/>
      <c r="D61" s="754"/>
      <c r="E61" s="754"/>
      <c r="F61" s="754"/>
      <c r="G61" s="754"/>
      <c r="H61" s="754"/>
      <c r="I61" s="754"/>
      <c r="J61" s="754"/>
      <c r="K61" s="754"/>
      <c r="L61" s="754"/>
      <c r="M61" s="754"/>
      <c r="N61" s="754"/>
      <c r="O61" s="754"/>
      <c r="P61" s="755"/>
      <c r="Q61" s="835"/>
      <c r="R61" s="836"/>
      <c r="S61" s="836"/>
      <c r="T61" s="836"/>
      <c r="U61" s="836"/>
      <c r="V61" s="836"/>
      <c r="W61" s="836"/>
      <c r="X61" s="836"/>
      <c r="Y61" s="836"/>
      <c r="Z61" s="836"/>
      <c r="AA61" s="836"/>
      <c r="AB61" s="836"/>
      <c r="AC61" s="836"/>
      <c r="AD61" s="836"/>
      <c r="AE61" s="837"/>
      <c r="AF61" s="759"/>
      <c r="AG61" s="760"/>
      <c r="AH61" s="760"/>
      <c r="AI61" s="760"/>
      <c r="AJ61" s="761"/>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1"/>
      <c r="BK61" s="231"/>
      <c r="BL61" s="231"/>
      <c r="BM61" s="231"/>
      <c r="BN61" s="231"/>
      <c r="BO61" s="240"/>
      <c r="BP61" s="240"/>
      <c r="BQ61" s="237">
        <v>55</v>
      </c>
      <c r="BR61" s="238"/>
      <c r="BS61" s="743"/>
      <c r="BT61" s="744"/>
      <c r="BU61" s="744"/>
      <c r="BV61" s="744"/>
      <c r="BW61" s="744"/>
      <c r="BX61" s="744"/>
      <c r="BY61" s="744"/>
      <c r="BZ61" s="744"/>
      <c r="CA61" s="744"/>
      <c r="CB61" s="744"/>
      <c r="CC61" s="744"/>
      <c r="CD61" s="744"/>
      <c r="CE61" s="744"/>
      <c r="CF61" s="744"/>
      <c r="CG61" s="745"/>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43"/>
      <c r="DW61" s="744"/>
      <c r="DX61" s="744"/>
      <c r="DY61" s="744"/>
      <c r="DZ61" s="788"/>
      <c r="EA61" s="229"/>
    </row>
    <row r="62" spans="1:131" ht="26.25" customHeight="1" x14ac:dyDescent="0.2">
      <c r="A62" s="237">
        <v>35</v>
      </c>
      <c r="B62" s="753"/>
      <c r="C62" s="754"/>
      <c r="D62" s="754"/>
      <c r="E62" s="754"/>
      <c r="F62" s="754"/>
      <c r="G62" s="754"/>
      <c r="H62" s="754"/>
      <c r="I62" s="754"/>
      <c r="J62" s="754"/>
      <c r="K62" s="754"/>
      <c r="L62" s="754"/>
      <c r="M62" s="754"/>
      <c r="N62" s="754"/>
      <c r="O62" s="754"/>
      <c r="P62" s="755"/>
      <c r="Q62" s="835"/>
      <c r="R62" s="836"/>
      <c r="S62" s="836"/>
      <c r="T62" s="836"/>
      <c r="U62" s="836"/>
      <c r="V62" s="836"/>
      <c r="W62" s="836"/>
      <c r="X62" s="836"/>
      <c r="Y62" s="836"/>
      <c r="Z62" s="836"/>
      <c r="AA62" s="836"/>
      <c r="AB62" s="836"/>
      <c r="AC62" s="836"/>
      <c r="AD62" s="836"/>
      <c r="AE62" s="837"/>
      <c r="AF62" s="759"/>
      <c r="AG62" s="760"/>
      <c r="AH62" s="760"/>
      <c r="AI62" s="760"/>
      <c r="AJ62" s="761"/>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0"/>
      <c r="BP62" s="240"/>
      <c r="BQ62" s="237">
        <v>56</v>
      </c>
      <c r="BR62" s="238"/>
      <c r="BS62" s="743"/>
      <c r="BT62" s="744"/>
      <c r="BU62" s="744"/>
      <c r="BV62" s="744"/>
      <c r="BW62" s="744"/>
      <c r="BX62" s="744"/>
      <c r="BY62" s="744"/>
      <c r="BZ62" s="744"/>
      <c r="CA62" s="744"/>
      <c r="CB62" s="744"/>
      <c r="CC62" s="744"/>
      <c r="CD62" s="744"/>
      <c r="CE62" s="744"/>
      <c r="CF62" s="744"/>
      <c r="CG62" s="745"/>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43"/>
      <c r="DW62" s="744"/>
      <c r="DX62" s="744"/>
      <c r="DY62" s="744"/>
      <c r="DZ62" s="788"/>
      <c r="EA62" s="229"/>
    </row>
    <row r="63" spans="1:131" ht="26.25" customHeight="1" thickBot="1" x14ac:dyDescent="0.25">
      <c r="A63" s="239" t="s">
        <v>395</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1317</v>
      </c>
      <c r="AG63" s="844"/>
      <c r="AH63" s="844"/>
      <c r="AI63" s="844"/>
      <c r="AJ63" s="845"/>
      <c r="AK63" s="846"/>
      <c r="AL63" s="841"/>
      <c r="AM63" s="841"/>
      <c r="AN63" s="841"/>
      <c r="AO63" s="841"/>
      <c r="AP63" s="844">
        <v>6902</v>
      </c>
      <c r="AQ63" s="844"/>
      <c r="AR63" s="844"/>
      <c r="AS63" s="844"/>
      <c r="AT63" s="844"/>
      <c r="AU63" s="844">
        <v>5611</v>
      </c>
      <c r="AV63" s="844"/>
      <c r="AW63" s="844"/>
      <c r="AX63" s="844"/>
      <c r="AY63" s="844"/>
      <c r="AZ63" s="848"/>
      <c r="BA63" s="848"/>
      <c r="BB63" s="848"/>
      <c r="BC63" s="848"/>
      <c r="BD63" s="848"/>
      <c r="BE63" s="849"/>
      <c r="BF63" s="849"/>
      <c r="BG63" s="849"/>
      <c r="BH63" s="849"/>
      <c r="BI63" s="850"/>
      <c r="BJ63" s="851" t="s">
        <v>142</v>
      </c>
      <c r="BK63" s="852"/>
      <c r="BL63" s="852"/>
      <c r="BM63" s="852"/>
      <c r="BN63" s="853"/>
      <c r="BO63" s="240"/>
      <c r="BP63" s="240"/>
      <c r="BQ63" s="237">
        <v>57</v>
      </c>
      <c r="BR63" s="238"/>
      <c r="BS63" s="743"/>
      <c r="BT63" s="744"/>
      <c r="BU63" s="744"/>
      <c r="BV63" s="744"/>
      <c r="BW63" s="744"/>
      <c r="BX63" s="744"/>
      <c r="BY63" s="744"/>
      <c r="BZ63" s="744"/>
      <c r="CA63" s="744"/>
      <c r="CB63" s="744"/>
      <c r="CC63" s="744"/>
      <c r="CD63" s="744"/>
      <c r="CE63" s="744"/>
      <c r="CF63" s="744"/>
      <c r="CG63" s="745"/>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43"/>
      <c r="DW63" s="744"/>
      <c r="DX63" s="744"/>
      <c r="DY63" s="744"/>
      <c r="DZ63" s="788"/>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43"/>
      <c r="BT64" s="744"/>
      <c r="BU64" s="744"/>
      <c r="BV64" s="744"/>
      <c r="BW64" s="744"/>
      <c r="BX64" s="744"/>
      <c r="BY64" s="744"/>
      <c r="BZ64" s="744"/>
      <c r="CA64" s="744"/>
      <c r="CB64" s="744"/>
      <c r="CC64" s="744"/>
      <c r="CD64" s="744"/>
      <c r="CE64" s="744"/>
      <c r="CF64" s="744"/>
      <c r="CG64" s="745"/>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43"/>
      <c r="DW64" s="744"/>
      <c r="DX64" s="744"/>
      <c r="DY64" s="744"/>
      <c r="DZ64" s="788"/>
      <c r="EA64" s="229"/>
    </row>
    <row r="65" spans="1:131" ht="26.25" customHeight="1" thickBot="1" x14ac:dyDescent="0.25">
      <c r="A65" s="231" t="s">
        <v>421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43"/>
      <c r="BT65" s="744"/>
      <c r="BU65" s="744"/>
      <c r="BV65" s="744"/>
      <c r="BW65" s="744"/>
      <c r="BX65" s="744"/>
      <c r="BY65" s="744"/>
      <c r="BZ65" s="744"/>
      <c r="CA65" s="744"/>
      <c r="CB65" s="744"/>
      <c r="CC65" s="744"/>
      <c r="CD65" s="744"/>
      <c r="CE65" s="744"/>
      <c r="CF65" s="744"/>
      <c r="CG65" s="745"/>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43"/>
      <c r="DW65" s="744"/>
      <c r="DX65" s="744"/>
      <c r="DY65" s="744"/>
      <c r="DZ65" s="788"/>
      <c r="EA65" s="229"/>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423</v>
      </c>
      <c r="AL66" s="728"/>
      <c r="AM66" s="728"/>
      <c r="AN66" s="728"/>
      <c r="AO66" s="729"/>
      <c r="AP66" s="733" t="s">
        <v>404</v>
      </c>
      <c r="AQ66" s="734"/>
      <c r="AR66" s="734"/>
      <c r="AS66" s="734"/>
      <c r="AT66" s="735"/>
      <c r="AU66" s="733" t="s">
        <v>424</v>
      </c>
      <c r="AV66" s="734"/>
      <c r="AW66" s="734"/>
      <c r="AX66" s="734"/>
      <c r="AY66" s="735"/>
      <c r="AZ66" s="733" t="s">
        <v>383</v>
      </c>
      <c r="BA66" s="734"/>
      <c r="BB66" s="734"/>
      <c r="BC66" s="734"/>
      <c r="BD66" s="740"/>
      <c r="BE66" s="240"/>
      <c r="BF66" s="240"/>
      <c r="BG66" s="240"/>
      <c r="BH66" s="240"/>
      <c r="BI66" s="240"/>
      <c r="BJ66" s="240"/>
      <c r="BK66" s="240"/>
      <c r="BL66" s="240"/>
      <c r="BM66" s="240"/>
      <c r="BN66" s="240"/>
      <c r="BO66" s="240"/>
      <c r="BP66" s="240"/>
      <c r="BQ66" s="237">
        <v>60</v>
      </c>
      <c r="BR66" s="242"/>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9"/>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0"/>
      <c r="BF67" s="240"/>
      <c r="BG67" s="240"/>
      <c r="BH67" s="240"/>
      <c r="BI67" s="240"/>
      <c r="BJ67" s="240"/>
      <c r="BK67" s="240"/>
      <c r="BL67" s="240"/>
      <c r="BM67" s="240"/>
      <c r="BN67" s="240"/>
      <c r="BO67" s="240"/>
      <c r="BP67" s="240"/>
      <c r="BQ67" s="237">
        <v>61</v>
      </c>
      <c r="BR67" s="242"/>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9"/>
    </row>
    <row r="68" spans="1:131" ht="26.25" customHeight="1" thickTop="1" x14ac:dyDescent="0.2">
      <c r="A68" s="235">
        <v>1</v>
      </c>
      <c r="B68" s="869" t="s">
        <v>587</v>
      </c>
      <c r="C68" s="870"/>
      <c r="D68" s="870"/>
      <c r="E68" s="870"/>
      <c r="F68" s="870"/>
      <c r="G68" s="870"/>
      <c r="H68" s="870"/>
      <c r="I68" s="870"/>
      <c r="J68" s="870"/>
      <c r="K68" s="870"/>
      <c r="L68" s="870"/>
      <c r="M68" s="870"/>
      <c r="N68" s="870"/>
      <c r="O68" s="870"/>
      <c r="P68" s="871"/>
      <c r="Q68" s="872">
        <v>1682</v>
      </c>
      <c r="R68" s="866"/>
      <c r="S68" s="866"/>
      <c r="T68" s="866"/>
      <c r="U68" s="866"/>
      <c r="V68" s="866">
        <v>1596</v>
      </c>
      <c r="W68" s="866"/>
      <c r="X68" s="866"/>
      <c r="Y68" s="866"/>
      <c r="Z68" s="866"/>
      <c r="AA68" s="866">
        <v>86</v>
      </c>
      <c r="AB68" s="866"/>
      <c r="AC68" s="866"/>
      <c r="AD68" s="866"/>
      <c r="AE68" s="866"/>
      <c r="AF68" s="866" t="s">
        <v>586</v>
      </c>
      <c r="AG68" s="866"/>
      <c r="AH68" s="866"/>
      <c r="AI68" s="866"/>
      <c r="AJ68" s="866"/>
      <c r="AK68" s="866" t="s">
        <v>586</v>
      </c>
      <c r="AL68" s="866"/>
      <c r="AM68" s="866"/>
      <c r="AN68" s="866"/>
      <c r="AO68" s="866"/>
      <c r="AP68" s="866" t="s">
        <v>586</v>
      </c>
      <c r="AQ68" s="866"/>
      <c r="AR68" s="866"/>
      <c r="AS68" s="866"/>
      <c r="AT68" s="866"/>
      <c r="AU68" s="866" t="s">
        <v>586</v>
      </c>
      <c r="AV68" s="866"/>
      <c r="AW68" s="866"/>
      <c r="AX68" s="866"/>
      <c r="AY68" s="866"/>
      <c r="AZ68" s="867"/>
      <c r="BA68" s="867"/>
      <c r="BB68" s="867"/>
      <c r="BC68" s="867"/>
      <c r="BD68" s="868"/>
      <c r="BE68" s="240"/>
      <c r="BF68" s="240"/>
      <c r="BG68" s="240"/>
      <c r="BH68" s="240"/>
      <c r="BI68" s="240"/>
      <c r="BJ68" s="240"/>
      <c r="BK68" s="240"/>
      <c r="BL68" s="240"/>
      <c r="BM68" s="240"/>
      <c r="BN68" s="240"/>
      <c r="BO68" s="240"/>
      <c r="BP68" s="240"/>
      <c r="BQ68" s="237">
        <v>62</v>
      </c>
      <c r="BR68" s="242"/>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9"/>
    </row>
    <row r="69" spans="1:131" ht="26.25" customHeight="1" x14ac:dyDescent="0.2">
      <c r="A69" s="237">
        <v>2</v>
      </c>
      <c r="B69" s="873" t="s">
        <v>588</v>
      </c>
      <c r="C69" s="874"/>
      <c r="D69" s="874"/>
      <c r="E69" s="874"/>
      <c r="F69" s="874"/>
      <c r="G69" s="874"/>
      <c r="H69" s="874"/>
      <c r="I69" s="874"/>
      <c r="J69" s="874"/>
      <c r="K69" s="874"/>
      <c r="L69" s="874"/>
      <c r="M69" s="874"/>
      <c r="N69" s="874"/>
      <c r="O69" s="874"/>
      <c r="P69" s="875"/>
      <c r="Q69" s="876">
        <v>2794</v>
      </c>
      <c r="R69" s="830"/>
      <c r="S69" s="830"/>
      <c r="T69" s="830"/>
      <c r="U69" s="830"/>
      <c r="V69" s="830">
        <v>2791</v>
      </c>
      <c r="W69" s="830"/>
      <c r="X69" s="830"/>
      <c r="Y69" s="830"/>
      <c r="Z69" s="830"/>
      <c r="AA69" s="830">
        <v>3</v>
      </c>
      <c r="AB69" s="830"/>
      <c r="AC69" s="830"/>
      <c r="AD69" s="830"/>
      <c r="AE69" s="830"/>
      <c r="AF69" s="830" t="s">
        <v>585</v>
      </c>
      <c r="AG69" s="830"/>
      <c r="AH69" s="830"/>
      <c r="AI69" s="830"/>
      <c r="AJ69" s="830"/>
      <c r="AK69" s="830" t="s">
        <v>585</v>
      </c>
      <c r="AL69" s="830"/>
      <c r="AM69" s="830"/>
      <c r="AN69" s="830"/>
      <c r="AO69" s="830"/>
      <c r="AP69" s="830" t="s">
        <v>585</v>
      </c>
      <c r="AQ69" s="830"/>
      <c r="AR69" s="830"/>
      <c r="AS69" s="830"/>
      <c r="AT69" s="830"/>
      <c r="AU69" s="830" t="s">
        <v>585</v>
      </c>
      <c r="AV69" s="830"/>
      <c r="AW69" s="830"/>
      <c r="AX69" s="830"/>
      <c r="AY69" s="830"/>
      <c r="AZ69" s="832" t="s">
        <v>592</v>
      </c>
      <c r="BA69" s="832"/>
      <c r="BB69" s="832"/>
      <c r="BC69" s="832"/>
      <c r="BD69" s="833"/>
      <c r="BE69" s="240"/>
      <c r="BF69" s="240"/>
      <c r="BG69" s="240"/>
      <c r="BH69" s="240"/>
      <c r="BI69" s="240"/>
      <c r="BJ69" s="240"/>
      <c r="BK69" s="240"/>
      <c r="BL69" s="240"/>
      <c r="BM69" s="240"/>
      <c r="BN69" s="240"/>
      <c r="BO69" s="240"/>
      <c r="BP69" s="240"/>
      <c r="BQ69" s="237">
        <v>63</v>
      </c>
      <c r="BR69" s="242"/>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9"/>
    </row>
    <row r="70" spans="1:131" ht="26.25" customHeight="1" x14ac:dyDescent="0.2">
      <c r="A70" s="237">
        <v>3</v>
      </c>
      <c r="B70" s="873" t="s">
        <v>588</v>
      </c>
      <c r="C70" s="874"/>
      <c r="D70" s="874"/>
      <c r="E70" s="874"/>
      <c r="F70" s="874"/>
      <c r="G70" s="874"/>
      <c r="H70" s="874"/>
      <c r="I70" s="874"/>
      <c r="J70" s="874"/>
      <c r="K70" s="874"/>
      <c r="L70" s="874"/>
      <c r="M70" s="874"/>
      <c r="N70" s="874"/>
      <c r="O70" s="874"/>
      <c r="P70" s="875"/>
      <c r="Q70" s="876">
        <v>45</v>
      </c>
      <c r="R70" s="830"/>
      <c r="S70" s="830"/>
      <c r="T70" s="830"/>
      <c r="U70" s="830"/>
      <c r="V70" s="830">
        <v>44</v>
      </c>
      <c r="W70" s="830"/>
      <c r="X70" s="830"/>
      <c r="Y70" s="830"/>
      <c r="Z70" s="830"/>
      <c r="AA70" s="830">
        <v>0</v>
      </c>
      <c r="AB70" s="830"/>
      <c r="AC70" s="830"/>
      <c r="AD70" s="830"/>
      <c r="AE70" s="830"/>
      <c r="AF70" s="830" t="s">
        <v>585</v>
      </c>
      <c r="AG70" s="830"/>
      <c r="AH70" s="830"/>
      <c r="AI70" s="830"/>
      <c r="AJ70" s="830"/>
      <c r="AK70" s="830">
        <v>23</v>
      </c>
      <c r="AL70" s="830"/>
      <c r="AM70" s="830"/>
      <c r="AN70" s="830"/>
      <c r="AO70" s="830"/>
      <c r="AP70" s="830" t="s">
        <v>585</v>
      </c>
      <c r="AQ70" s="830"/>
      <c r="AR70" s="830"/>
      <c r="AS70" s="830"/>
      <c r="AT70" s="830"/>
      <c r="AU70" s="830" t="s">
        <v>585</v>
      </c>
      <c r="AV70" s="830"/>
      <c r="AW70" s="830"/>
      <c r="AX70" s="830"/>
      <c r="AY70" s="830"/>
      <c r="AZ70" s="877" t="s">
        <v>593</v>
      </c>
      <c r="BA70" s="832"/>
      <c r="BB70" s="832"/>
      <c r="BC70" s="832"/>
      <c r="BD70" s="833"/>
      <c r="BE70" s="240"/>
      <c r="BF70" s="240"/>
      <c r="BG70" s="240"/>
      <c r="BH70" s="240"/>
      <c r="BI70" s="240"/>
      <c r="BJ70" s="240"/>
      <c r="BK70" s="240"/>
      <c r="BL70" s="240"/>
      <c r="BM70" s="240"/>
      <c r="BN70" s="240"/>
      <c r="BO70" s="240"/>
      <c r="BP70" s="240"/>
      <c r="BQ70" s="237">
        <v>64</v>
      </c>
      <c r="BR70" s="242"/>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9"/>
    </row>
    <row r="71" spans="1:131" ht="26.25" customHeight="1" x14ac:dyDescent="0.2">
      <c r="A71" s="237">
        <v>4</v>
      </c>
      <c r="B71" s="873" t="s">
        <v>589</v>
      </c>
      <c r="C71" s="874"/>
      <c r="D71" s="874"/>
      <c r="E71" s="874"/>
      <c r="F71" s="874"/>
      <c r="G71" s="874"/>
      <c r="H71" s="874"/>
      <c r="I71" s="874"/>
      <c r="J71" s="874"/>
      <c r="K71" s="874"/>
      <c r="L71" s="874"/>
      <c r="M71" s="874"/>
      <c r="N71" s="874"/>
      <c r="O71" s="874"/>
      <c r="P71" s="875"/>
      <c r="Q71" s="876">
        <v>37</v>
      </c>
      <c r="R71" s="830"/>
      <c r="S71" s="830"/>
      <c r="T71" s="830"/>
      <c r="U71" s="830"/>
      <c r="V71" s="830">
        <v>37</v>
      </c>
      <c r="W71" s="830"/>
      <c r="X71" s="830"/>
      <c r="Y71" s="830"/>
      <c r="Z71" s="830"/>
      <c r="AA71" s="830">
        <v>0</v>
      </c>
      <c r="AB71" s="830"/>
      <c r="AC71" s="830"/>
      <c r="AD71" s="830"/>
      <c r="AE71" s="830"/>
      <c r="AF71" s="830" t="s">
        <v>585</v>
      </c>
      <c r="AG71" s="830"/>
      <c r="AH71" s="830"/>
      <c r="AI71" s="830"/>
      <c r="AJ71" s="830"/>
      <c r="AK71" s="830">
        <v>3</v>
      </c>
      <c r="AL71" s="830"/>
      <c r="AM71" s="830"/>
      <c r="AN71" s="830"/>
      <c r="AO71" s="830"/>
      <c r="AP71" s="830" t="s">
        <v>585</v>
      </c>
      <c r="AQ71" s="830"/>
      <c r="AR71" s="830"/>
      <c r="AS71" s="830"/>
      <c r="AT71" s="830"/>
      <c r="AU71" s="830" t="s">
        <v>585</v>
      </c>
      <c r="AV71" s="830"/>
      <c r="AW71" s="830"/>
      <c r="AX71" s="830"/>
      <c r="AY71" s="830"/>
      <c r="AZ71" s="877" t="s">
        <v>594</v>
      </c>
      <c r="BA71" s="832"/>
      <c r="BB71" s="832"/>
      <c r="BC71" s="832"/>
      <c r="BD71" s="833"/>
      <c r="BE71" s="240"/>
      <c r="BF71" s="240"/>
      <c r="BG71" s="240"/>
      <c r="BH71" s="240"/>
      <c r="BI71" s="240"/>
      <c r="BJ71" s="240"/>
      <c r="BK71" s="240"/>
      <c r="BL71" s="240"/>
      <c r="BM71" s="240"/>
      <c r="BN71" s="240"/>
      <c r="BO71" s="240"/>
      <c r="BP71" s="240"/>
      <c r="BQ71" s="237">
        <v>65</v>
      </c>
      <c r="BR71" s="242"/>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9"/>
    </row>
    <row r="72" spans="1:131" ht="26.25" customHeight="1" x14ac:dyDescent="0.2">
      <c r="A72" s="237">
        <v>5</v>
      </c>
      <c r="B72" s="873" t="s">
        <v>590</v>
      </c>
      <c r="C72" s="874"/>
      <c r="D72" s="874"/>
      <c r="E72" s="874"/>
      <c r="F72" s="874"/>
      <c r="G72" s="874"/>
      <c r="H72" s="874"/>
      <c r="I72" s="874"/>
      <c r="J72" s="874"/>
      <c r="K72" s="874"/>
      <c r="L72" s="874"/>
      <c r="M72" s="874"/>
      <c r="N72" s="874"/>
      <c r="O72" s="874"/>
      <c r="P72" s="875"/>
      <c r="Q72" s="876">
        <v>103</v>
      </c>
      <c r="R72" s="830"/>
      <c r="S72" s="830"/>
      <c r="T72" s="830"/>
      <c r="U72" s="830"/>
      <c r="V72" s="830">
        <v>102</v>
      </c>
      <c r="W72" s="830"/>
      <c r="X72" s="830"/>
      <c r="Y72" s="830"/>
      <c r="Z72" s="830"/>
      <c r="AA72" s="830">
        <v>1</v>
      </c>
      <c r="AB72" s="830"/>
      <c r="AC72" s="830"/>
      <c r="AD72" s="830"/>
      <c r="AE72" s="830"/>
      <c r="AF72" s="830" t="s">
        <v>585</v>
      </c>
      <c r="AG72" s="830"/>
      <c r="AH72" s="830"/>
      <c r="AI72" s="830"/>
      <c r="AJ72" s="830"/>
      <c r="AK72" s="830">
        <v>29</v>
      </c>
      <c r="AL72" s="830"/>
      <c r="AM72" s="830"/>
      <c r="AN72" s="830"/>
      <c r="AO72" s="830"/>
      <c r="AP72" s="830" t="s">
        <v>585</v>
      </c>
      <c r="AQ72" s="830"/>
      <c r="AR72" s="830"/>
      <c r="AS72" s="830"/>
      <c r="AT72" s="830"/>
      <c r="AU72" s="830" t="s">
        <v>585</v>
      </c>
      <c r="AV72" s="830"/>
      <c r="AW72" s="830"/>
      <c r="AX72" s="830"/>
      <c r="AY72" s="830"/>
      <c r="AZ72" s="832" t="s">
        <v>595</v>
      </c>
      <c r="BA72" s="832"/>
      <c r="BB72" s="832"/>
      <c r="BC72" s="832"/>
      <c r="BD72" s="833"/>
      <c r="BE72" s="240"/>
      <c r="BF72" s="240"/>
      <c r="BG72" s="240"/>
      <c r="BH72" s="240"/>
      <c r="BI72" s="240"/>
      <c r="BJ72" s="240"/>
      <c r="BK72" s="240"/>
      <c r="BL72" s="240"/>
      <c r="BM72" s="240"/>
      <c r="BN72" s="240"/>
      <c r="BO72" s="240"/>
      <c r="BP72" s="240"/>
      <c r="BQ72" s="237">
        <v>66</v>
      </c>
      <c r="BR72" s="242"/>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9"/>
    </row>
    <row r="73" spans="1:131" ht="26.25" customHeight="1" x14ac:dyDescent="0.2">
      <c r="A73" s="237">
        <v>6</v>
      </c>
      <c r="B73" s="873" t="s">
        <v>591</v>
      </c>
      <c r="C73" s="874"/>
      <c r="D73" s="874"/>
      <c r="E73" s="874"/>
      <c r="F73" s="874"/>
      <c r="G73" s="874"/>
      <c r="H73" s="874"/>
      <c r="I73" s="874"/>
      <c r="J73" s="874"/>
      <c r="K73" s="874"/>
      <c r="L73" s="874"/>
      <c r="M73" s="874"/>
      <c r="N73" s="874"/>
      <c r="O73" s="874"/>
      <c r="P73" s="875"/>
      <c r="Q73" s="876">
        <v>85678</v>
      </c>
      <c r="R73" s="830"/>
      <c r="S73" s="830"/>
      <c r="T73" s="830"/>
      <c r="U73" s="830"/>
      <c r="V73" s="830">
        <v>84802</v>
      </c>
      <c r="W73" s="830"/>
      <c r="X73" s="830"/>
      <c r="Y73" s="830"/>
      <c r="Z73" s="830"/>
      <c r="AA73" s="830">
        <v>876</v>
      </c>
      <c r="AB73" s="830"/>
      <c r="AC73" s="830"/>
      <c r="AD73" s="830"/>
      <c r="AE73" s="830"/>
      <c r="AF73" s="830" t="s">
        <v>585</v>
      </c>
      <c r="AG73" s="830"/>
      <c r="AH73" s="830"/>
      <c r="AI73" s="830"/>
      <c r="AJ73" s="830"/>
      <c r="AK73" s="830">
        <v>470</v>
      </c>
      <c r="AL73" s="830"/>
      <c r="AM73" s="830"/>
      <c r="AN73" s="830"/>
      <c r="AO73" s="830"/>
      <c r="AP73" s="830" t="s">
        <v>585</v>
      </c>
      <c r="AQ73" s="830"/>
      <c r="AR73" s="830"/>
      <c r="AS73" s="830"/>
      <c r="AT73" s="830"/>
      <c r="AU73" s="830" t="s">
        <v>585</v>
      </c>
      <c r="AV73" s="830"/>
      <c r="AW73" s="830"/>
      <c r="AX73" s="830"/>
      <c r="AY73" s="830"/>
      <c r="AZ73" s="877" t="s">
        <v>596</v>
      </c>
      <c r="BA73" s="832"/>
      <c r="BB73" s="832"/>
      <c r="BC73" s="832"/>
      <c r="BD73" s="833"/>
      <c r="BE73" s="240"/>
      <c r="BF73" s="240"/>
      <c r="BG73" s="240"/>
      <c r="BH73" s="240"/>
      <c r="BI73" s="240"/>
      <c r="BJ73" s="240"/>
      <c r="BK73" s="240"/>
      <c r="BL73" s="240"/>
      <c r="BM73" s="240"/>
      <c r="BN73" s="240"/>
      <c r="BO73" s="240"/>
      <c r="BP73" s="240"/>
      <c r="BQ73" s="237">
        <v>67</v>
      </c>
      <c r="BR73" s="242"/>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9"/>
    </row>
    <row r="74" spans="1:131" ht="26.25" customHeight="1" x14ac:dyDescent="0.2">
      <c r="A74" s="237">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0"/>
      <c r="BF74" s="240"/>
      <c r="BG74" s="240"/>
      <c r="BH74" s="240"/>
      <c r="BI74" s="240"/>
      <c r="BJ74" s="240"/>
      <c r="BK74" s="240"/>
      <c r="BL74" s="240"/>
      <c r="BM74" s="240"/>
      <c r="BN74" s="240"/>
      <c r="BO74" s="240"/>
      <c r="BP74" s="240"/>
      <c r="BQ74" s="237">
        <v>68</v>
      </c>
      <c r="BR74" s="242"/>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9"/>
    </row>
    <row r="75" spans="1:131" ht="26.25" customHeight="1" x14ac:dyDescent="0.2">
      <c r="A75" s="237">
        <v>8</v>
      </c>
      <c r="B75" s="873"/>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0"/>
      <c r="BF75" s="240"/>
      <c r="BG75" s="240"/>
      <c r="BH75" s="240"/>
      <c r="BI75" s="240"/>
      <c r="BJ75" s="240"/>
      <c r="BK75" s="240"/>
      <c r="BL75" s="240"/>
      <c r="BM75" s="240"/>
      <c r="BN75" s="240"/>
      <c r="BO75" s="240"/>
      <c r="BP75" s="240"/>
      <c r="BQ75" s="237">
        <v>69</v>
      </c>
      <c r="BR75" s="242"/>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9"/>
    </row>
    <row r="76" spans="1:131" ht="26.25" customHeight="1" x14ac:dyDescent="0.2">
      <c r="A76" s="237">
        <v>9</v>
      </c>
      <c r="B76" s="873"/>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0"/>
      <c r="BF76" s="240"/>
      <c r="BG76" s="240"/>
      <c r="BH76" s="240"/>
      <c r="BI76" s="240"/>
      <c r="BJ76" s="240"/>
      <c r="BK76" s="240"/>
      <c r="BL76" s="240"/>
      <c r="BM76" s="240"/>
      <c r="BN76" s="240"/>
      <c r="BO76" s="240"/>
      <c r="BP76" s="240"/>
      <c r="BQ76" s="237">
        <v>70</v>
      </c>
      <c r="BR76" s="242"/>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9"/>
    </row>
    <row r="77" spans="1:131" ht="26.25" customHeight="1" x14ac:dyDescent="0.2">
      <c r="A77" s="237">
        <v>10</v>
      </c>
      <c r="B77" s="873"/>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0"/>
      <c r="BF77" s="240"/>
      <c r="BG77" s="240"/>
      <c r="BH77" s="240"/>
      <c r="BI77" s="240"/>
      <c r="BJ77" s="240"/>
      <c r="BK77" s="240"/>
      <c r="BL77" s="240"/>
      <c r="BM77" s="240"/>
      <c r="BN77" s="240"/>
      <c r="BO77" s="240"/>
      <c r="BP77" s="240"/>
      <c r="BQ77" s="237">
        <v>71</v>
      </c>
      <c r="BR77" s="242"/>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9"/>
    </row>
    <row r="78" spans="1:131" ht="26.25" customHeight="1" x14ac:dyDescent="0.2">
      <c r="A78" s="237">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0"/>
      <c r="BF78" s="240"/>
      <c r="BG78" s="240"/>
      <c r="BH78" s="240"/>
      <c r="BI78" s="240"/>
      <c r="BJ78" s="229"/>
      <c r="BK78" s="229"/>
      <c r="BL78" s="229"/>
      <c r="BM78" s="229"/>
      <c r="BN78" s="229"/>
      <c r="BO78" s="240"/>
      <c r="BP78" s="240"/>
      <c r="BQ78" s="237">
        <v>72</v>
      </c>
      <c r="BR78" s="242"/>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9"/>
    </row>
    <row r="79" spans="1:131" ht="26.25" customHeight="1" x14ac:dyDescent="0.2">
      <c r="A79" s="237">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0"/>
      <c r="BF79" s="240"/>
      <c r="BG79" s="240"/>
      <c r="BH79" s="240"/>
      <c r="BI79" s="240"/>
      <c r="BJ79" s="229"/>
      <c r="BK79" s="229"/>
      <c r="BL79" s="229"/>
      <c r="BM79" s="229"/>
      <c r="BN79" s="229"/>
      <c r="BO79" s="240"/>
      <c r="BP79" s="240"/>
      <c r="BQ79" s="237">
        <v>73</v>
      </c>
      <c r="BR79" s="242"/>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9"/>
    </row>
    <row r="80" spans="1:131" ht="26.25" customHeight="1" x14ac:dyDescent="0.2">
      <c r="A80" s="237">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0"/>
      <c r="BF80" s="240"/>
      <c r="BG80" s="240"/>
      <c r="BH80" s="240"/>
      <c r="BI80" s="240"/>
      <c r="BJ80" s="240"/>
      <c r="BK80" s="240"/>
      <c r="BL80" s="240"/>
      <c r="BM80" s="240"/>
      <c r="BN80" s="240"/>
      <c r="BO80" s="240"/>
      <c r="BP80" s="240"/>
      <c r="BQ80" s="237">
        <v>74</v>
      </c>
      <c r="BR80" s="242"/>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9"/>
    </row>
    <row r="81" spans="1:131" ht="26.25" customHeight="1" x14ac:dyDescent="0.2">
      <c r="A81" s="237">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0"/>
      <c r="BF81" s="240"/>
      <c r="BG81" s="240"/>
      <c r="BH81" s="240"/>
      <c r="BI81" s="240"/>
      <c r="BJ81" s="240"/>
      <c r="BK81" s="240"/>
      <c r="BL81" s="240"/>
      <c r="BM81" s="240"/>
      <c r="BN81" s="240"/>
      <c r="BO81" s="240"/>
      <c r="BP81" s="240"/>
      <c r="BQ81" s="237">
        <v>75</v>
      </c>
      <c r="BR81" s="242"/>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9"/>
    </row>
    <row r="82" spans="1:131" ht="26.25" customHeight="1" x14ac:dyDescent="0.2">
      <c r="A82" s="237">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0"/>
      <c r="BF82" s="240"/>
      <c r="BG82" s="240"/>
      <c r="BH82" s="240"/>
      <c r="BI82" s="240"/>
      <c r="BJ82" s="240"/>
      <c r="BK82" s="240"/>
      <c r="BL82" s="240"/>
      <c r="BM82" s="240"/>
      <c r="BN82" s="240"/>
      <c r="BO82" s="240"/>
      <c r="BP82" s="240"/>
      <c r="BQ82" s="237">
        <v>76</v>
      </c>
      <c r="BR82" s="242"/>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9"/>
    </row>
    <row r="83" spans="1:131" ht="26.25" customHeight="1" x14ac:dyDescent="0.2">
      <c r="A83" s="237">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0"/>
      <c r="BF83" s="240"/>
      <c r="BG83" s="240"/>
      <c r="BH83" s="240"/>
      <c r="BI83" s="240"/>
      <c r="BJ83" s="240"/>
      <c r="BK83" s="240"/>
      <c r="BL83" s="240"/>
      <c r="BM83" s="240"/>
      <c r="BN83" s="240"/>
      <c r="BO83" s="240"/>
      <c r="BP83" s="240"/>
      <c r="BQ83" s="237">
        <v>77</v>
      </c>
      <c r="BR83" s="242"/>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9"/>
    </row>
    <row r="84" spans="1:131" ht="26.25" customHeight="1" x14ac:dyDescent="0.2">
      <c r="A84" s="237">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0"/>
      <c r="BF84" s="240"/>
      <c r="BG84" s="240"/>
      <c r="BH84" s="240"/>
      <c r="BI84" s="240"/>
      <c r="BJ84" s="240"/>
      <c r="BK84" s="240"/>
      <c r="BL84" s="240"/>
      <c r="BM84" s="240"/>
      <c r="BN84" s="240"/>
      <c r="BO84" s="240"/>
      <c r="BP84" s="240"/>
      <c r="BQ84" s="237">
        <v>78</v>
      </c>
      <c r="BR84" s="242"/>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9"/>
    </row>
    <row r="85" spans="1:131" ht="26.25" customHeight="1" x14ac:dyDescent="0.2">
      <c r="A85" s="237">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0"/>
      <c r="BF85" s="240"/>
      <c r="BG85" s="240"/>
      <c r="BH85" s="240"/>
      <c r="BI85" s="240"/>
      <c r="BJ85" s="240"/>
      <c r="BK85" s="240"/>
      <c r="BL85" s="240"/>
      <c r="BM85" s="240"/>
      <c r="BN85" s="240"/>
      <c r="BO85" s="240"/>
      <c r="BP85" s="240"/>
      <c r="BQ85" s="237">
        <v>79</v>
      </c>
      <c r="BR85" s="242"/>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9"/>
    </row>
    <row r="86" spans="1:131" ht="26.25" customHeight="1" x14ac:dyDescent="0.2">
      <c r="A86" s="237">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0"/>
      <c r="BF86" s="240"/>
      <c r="BG86" s="240"/>
      <c r="BH86" s="240"/>
      <c r="BI86" s="240"/>
      <c r="BJ86" s="240"/>
      <c r="BK86" s="240"/>
      <c r="BL86" s="240"/>
      <c r="BM86" s="240"/>
      <c r="BN86" s="240"/>
      <c r="BO86" s="240"/>
      <c r="BP86" s="240"/>
      <c r="BQ86" s="237">
        <v>80</v>
      </c>
      <c r="BR86" s="242"/>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9"/>
    </row>
    <row r="87" spans="1:131" ht="26.25" customHeight="1" x14ac:dyDescent="0.2">
      <c r="A87" s="243">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0"/>
      <c r="BF87" s="240"/>
      <c r="BG87" s="240"/>
      <c r="BH87" s="240"/>
      <c r="BI87" s="240"/>
      <c r="BJ87" s="240"/>
      <c r="BK87" s="240"/>
      <c r="BL87" s="240"/>
      <c r="BM87" s="240"/>
      <c r="BN87" s="240"/>
      <c r="BO87" s="240"/>
      <c r="BP87" s="240"/>
      <c r="BQ87" s="237">
        <v>81</v>
      </c>
      <c r="BR87" s="242"/>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9"/>
    </row>
    <row r="88" spans="1:131" ht="26.25" customHeight="1" thickBot="1" x14ac:dyDescent="0.25">
      <c r="A88" s="239"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0</v>
      </c>
      <c r="AG88" s="844"/>
      <c r="AH88" s="844"/>
      <c r="AI88" s="844"/>
      <c r="AJ88" s="844"/>
      <c r="AK88" s="841"/>
      <c r="AL88" s="841"/>
      <c r="AM88" s="841"/>
      <c r="AN88" s="841"/>
      <c r="AO88" s="841"/>
      <c r="AP88" s="844">
        <v>0</v>
      </c>
      <c r="AQ88" s="844"/>
      <c r="AR88" s="844"/>
      <c r="AS88" s="844"/>
      <c r="AT88" s="844"/>
      <c r="AU88" s="844">
        <v>0</v>
      </c>
      <c r="AV88" s="844"/>
      <c r="AW88" s="844"/>
      <c r="AX88" s="844"/>
      <c r="AY88" s="844"/>
      <c r="AZ88" s="849"/>
      <c r="BA88" s="849"/>
      <c r="BB88" s="849"/>
      <c r="BC88" s="849"/>
      <c r="BD88" s="850"/>
      <c r="BE88" s="240"/>
      <c r="BF88" s="240"/>
      <c r="BG88" s="240"/>
      <c r="BH88" s="240"/>
      <c r="BI88" s="240"/>
      <c r="BJ88" s="240"/>
      <c r="BK88" s="240"/>
      <c r="BL88" s="240"/>
      <c r="BM88" s="240"/>
      <c r="BN88" s="240"/>
      <c r="BO88" s="240"/>
      <c r="BP88" s="240"/>
      <c r="BQ88" s="237">
        <v>82</v>
      </c>
      <c r="BR88" s="242"/>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395</v>
      </c>
      <c r="BR102" s="789" t="s">
        <v>426</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20</v>
      </c>
      <c r="CS102" s="852"/>
      <c r="CT102" s="852"/>
      <c r="CU102" s="852"/>
      <c r="CV102" s="892"/>
      <c r="CW102" s="891">
        <v>12</v>
      </c>
      <c r="CX102" s="852"/>
      <c r="CY102" s="852"/>
      <c r="CZ102" s="852"/>
      <c r="DA102" s="892"/>
      <c r="DB102" s="891">
        <v>0</v>
      </c>
      <c r="DC102" s="852"/>
      <c r="DD102" s="852"/>
      <c r="DE102" s="852"/>
      <c r="DF102" s="892"/>
      <c r="DG102" s="891">
        <v>0</v>
      </c>
      <c r="DH102" s="852"/>
      <c r="DI102" s="852"/>
      <c r="DJ102" s="852"/>
      <c r="DK102" s="892"/>
      <c r="DL102" s="891">
        <v>0</v>
      </c>
      <c r="DM102" s="852"/>
      <c r="DN102" s="852"/>
      <c r="DO102" s="852"/>
      <c r="DP102" s="892"/>
      <c r="DQ102" s="891">
        <v>12</v>
      </c>
      <c r="DR102" s="852"/>
      <c r="DS102" s="852"/>
      <c r="DT102" s="852"/>
      <c r="DU102" s="892"/>
      <c r="DV102" s="789"/>
      <c r="DW102" s="790"/>
      <c r="DX102" s="790"/>
      <c r="DY102" s="790"/>
      <c r="DZ102" s="915"/>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6" t="s">
        <v>427</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7" t="s">
        <v>428</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18" t="s">
        <v>431</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432</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29" customFormat="1" ht="26.25" customHeight="1" x14ac:dyDescent="0.2">
      <c r="A109" s="913" t="s">
        <v>433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434</v>
      </c>
      <c r="AB109" s="894"/>
      <c r="AC109" s="894"/>
      <c r="AD109" s="894"/>
      <c r="AE109" s="895"/>
      <c r="AF109" s="893" t="s">
        <v>435</v>
      </c>
      <c r="AG109" s="894"/>
      <c r="AH109" s="894"/>
      <c r="AI109" s="894"/>
      <c r="AJ109" s="895"/>
      <c r="AK109" s="893" t="s">
        <v>313</v>
      </c>
      <c r="AL109" s="894"/>
      <c r="AM109" s="894"/>
      <c r="AN109" s="894"/>
      <c r="AO109" s="895"/>
      <c r="AP109" s="893" t="s">
        <v>436</v>
      </c>
      <c r="AQ109" s="894"/>
      <c r="AR109" s="894"/>
      <c r="AS109" s="894"/>
      <c r="AT109" s="896"/>
      <c r="AU109" s="913" t="s">
        <v>433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434</v>
      </c>
      <c r="BR109" s="894"/>
      <c r="BS109" s="894"/>
      <c r="BT109" s="894"/>
      <c r="BU109" s="895"/>
      <c r="BV109" s="893" t="s">
        <v>435</v>
      </c>
      <c r="BW109" s="894"/>
      <c r="BX109" s="894"/>
      <c r="BY109" s="894"/>
      <c r="BZ109" s="895"/>
      <c r="CA109" s="893" t="s">
        <v>313</v>
      </c>
      <c r="CB109" s="894"/>
      <c r="CC109" s="894"/>
      <c r="CD109" s="894"/>
      <c r="CE109" s="895"/>
      <c r="CF109" s="914" t="s">
        <v>436</v>
      </c>
      <c r="CG109" s="914"/>
      <c r="CH109" s="914"/>
      <c r="CI109" s="914"/>
      <c r="CJ109" s="914"/>
      <c r="CK109" s="893" t="s">
        <v>437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434</v>
      </c>
      <c r="DH109" s="894"/>
      <c r="DI109" s="894"/>
      <c r="DJ109" s="894"/>
      <c r="DK109" s="895"/>
      <c r="DL109" s="893" t="s">
        <v>435</v>
      </c>
      <c r="DM109" s="894"/>
      <c r="DN109" s="894"/>
      <c r="DO109" s="894"/>
      <c r="DP109" s="895"/>
      <c r="DQ109" s="893" t="s">
        <v>313</v>
      </c>
      <c r="DR109" s="894"/>
      <c r="DS109" s="894"/>
      <c r="DT109" s="894"/>
      <c r="DU109" s="895"/>
      <c r="DV109" s="893" t="s">
        <v>436</v>
      </c>
      <c r="DW109" s="894"/>
      <c r="DX109" s="894"/>
      <c r="DY109" s="894"/>
      <c r="DZ109" s="896"/>
    </row>
    <row r="110" spans="1:131" s="229" customFormat="1" ht="26.25" customHeight="1" x14ac:dyDescent="0.2">
      <c r="A110" s="897" t="s">
        <v>438</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795072</v>
      </c>
      <c r="AB110" s="901"/>
      <c r="AC110" s="901"/>
      <c r="AD110" s="901"/>
      <c r="AE110" s="902"/>
      <c r="AF110" s="903">
        <v>803888</v>
      </c>
      <c r="AG110" s="901"/>
      <c r="AH110" s="901"/>
      <c r="AI110" s="901"/>
      <c r="AJ110" s="902"/>
      <c r="AK110" s="903">
        <v>715325</v>
      </c>
      <c r="AL110" s="901"/>
      <c r="AM110" s="901"/>
      <c r="AN110" s="901"/>
      <c r="AO110" s="902"/>
      <c r="AP110" s="904">
        <v>15.9</v>
      </c>
      <c r="AQ110" s="905"/>
      <c r="AR110" s="905"/>
      <c r="AS110" s="905"/>
      <c r="AT110" s="906"/>
      <c r="AU110" s="907" t="s">
        <v>75</v>
      </c>
      <c r="AV110" s="908"/>
      <c r="AW110" s="908"/>
      <c r="AX110" s="908"/>
      <c r="AY110" s="908"/>
      <c r="AZ110" s="930" t="s">
        <v>439</v>
      </c>
      <c r="BA110" s="898"/>
      <c r="BB110" s="898"/>
      <c r="BC110" s="898"/>
      <c r="BD110" s="898"/>
      <c r="BE110" s="898"/>
      <c r="BF110" s="898"/>
      <c r="BG110" s="898"/>
      <c r="BH110" s="898"/>
      <c r="BI110" s="898"/>
      <c r="BJ110" s="898"/>
      <c r="BK110" s="898"/>
      <c r="BL110" s="898"/>
      <c r="BM110" s="898"/>
      <c r="BN110" s="898"/>
      <c r="BO110" s="898"/>
      <c r="BP110" s="899"/>
      <c r="BQ110" s="931">
        <v>7366453</v>
      </c>
      <c r="BR110" s="932"/>
      <c r="BS110" s="932"/>
      <c r="BT110" s="932"/>
      <c r="BU110" s="932"/>
      <c r="BV110" s="932">
        <v>7463965</v>
      </c>
      <c r="BW110" s="932"/>
      <c r="BX110" s="932"/>
      <c r="BY110" s="932"/>
      <c r="BZ110" s="932"/>
      <c r="CA110" s="932">
        <v>7327413</v>
      </c>
      <c r="CB110" s="932"/>
      <c r="CC110" s="932"/>
      <c r="CD110" s="932"/>
      <c r="CE110" s="932"/>
      <c r="CF110" s="945">
        <v>162.5</v>
      </c>
      <c r="CG110" s="946"/>
      <c r="CH110" s="946"/>
      <c r="CI110" s="946"/>
      <c r="CJ110" s="946"/>
      <c r="CK110" s="947" t="s">
        <v>440</v>
      </c>
      <c r="CL110" s="948"/>
      <c r="CM110" s="930" t="s">
        <v>441</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142</v>
      </c>
      <c r="DH110" s="932"/>
      <c r="DI110" s="932"/>
      <c r="DJ110" s="932"/>
      <c r="DK110" s="932"/>
      <c r="DL110" s="932" t="s">
        <v>442</v>
      </c>
      <c r="DM110" s="932"/>
      <c r="DN110" s="932"/>
      <c r="DO110" s="932"/>
      <c r="DP110" s="932"/>
      <c r="DQ110" s="932" t="s">
        <v>442</v>
      </c>
      <c r="DR110" s="932"/>
      <c r="DS110" s="932"/>
      <c r="DT110" s="932"/>
      <c r="DU110" s="932"/>
      <c r="DV110" s="933" t="s">
        <v>443</v>
      </c>
      <c r="DW110" s="933"/>
      <c r="DX110" s="933"/>
      <c r="DY110" s="933"/>
      <c r="DZ110" s="934"/>
    </row>
    <row r="111" spans="1:131" s="229" customFormat="1" ht="26.25" customHeight="1" x14ac:dyDescent="0.2">
      <c r="A111" s="935" t="s">
        <v>444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142</v>
      </c>
      <c r="AB111" s="939"/>
      <c r="AC111" s="939"/>
      <c r="AD111" s="939"/>
      <c r="AE111" s="940"/>
      <c r="AF111" s="941" t="s">
        <v>442</v>
      </c>
      <c r="AG111" s="939"/>
      <c r="AH111" s="939"/>
      <c r="AI111" s="939"/>
      <c r="AJ111" s="940"/>
      <c r="AK111" s="941" t="s">
        <v>142</v>
      </c>
      <c r="AL111" s="939"/>
      <c r="AM111" s="939"/>
      <c r="AN111" s="939"/>
      <c r="AO111" s="940"/>
      <c r="AP111" s="942" t="s">
        <v>142</v>
      </c>
      <c r="AQ111" s="943"/>
      <c r="AR111" s="943"/>
      <c r="AS111" s="943"/>
      <c r="AT111" s="944"/>
      <c r="AU111" s="909"/>
      <c r="AV111" s="910"/>
      <c r="AW111" s="910"/>
      <c r="AX111" s="910"/>
      <c r="AY111" s="910"/>
      <c r="AZ111" s="923" t="s">
        <v>445</v>
      </c>
      <c r="BA111" s="924"/>
      <c r="BB111" s="924"/>
      <c r="BC111" s="924"/>
      <c r="BD111" s="924"/>
      <c r="BE111" s="924"/>
      <c r="BF111" s="924"/>
      <c r="BG111" s="924"/>
      <c r="BH111" s="924"/>
      <c r="BI111" s="924"/>
      <c r="BJ111" s="924"/>
      <c r="BK111" s="924"/>
      <c r="BL111" s="924"/>
      <c r="BM111" s="924"/>
      <c r="BN111" s="924"/>
      <c r="BO111" s="924"/>
      <c r="BP111" s="925"/>
      <c r="BQ111" s="926">
        <v>5772</v>
      </c>
      <c r="BR111" s="927"/>
      <c r="BS111" s="927"/>
      <c r="BT111" s="927"/>
      <c r="BU111" s="927"/>
      <c r="BV111" s="927">
        <v>4322</v>
      </c>
      <c r="BW111" s="927"/>
      <c r="BX111" s="927"/>
      <c r="BY111" s="927"/>
      <c r="BZ111" s="927"/>
      <c r="CA111" s="927">
        <v>3201</v>
      </c>
      <c r="CB111" s="927"/>
      <c r="CC111" s="927"/>
      <c r="CD111" s="927"/>
      <c r="CE111" s="927"/>
      <c r="CF111" s="921">
        <v>0.1</v>
      </c>
      <c r="CG111" s="922"/>
      <c r="CH111" s="922"/>
      <c r="CI111" s="922"/>
      <c r="CJ111" s="922"/>
      <c r="CK111" s="949"/>
      <c r="CL111" s="950"/>
      <c r="CM111" s="923" t="s">
        <v>446</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442</v>
      </c>
      <c r="DH111" s="927"/>
      <c r="DI111" s="927"/>
      <c r="DJ111" s="927"/>
      <c r="DK111" s="927"/>
      <c r="DL111" s="927" t="s">
        <v>142</v>
      </c>
      <c r="DM111" s="927"/>
      <c r="DN111" s="927"/>
      <c r="DO111" s="927"/>
      <c r="DP111" s="927"/>
      <c r="DQ111" s="927" t="s">
        <v>142</v>
      </c>
      <c r="DR111" s="927"/>
      <c r="DS111" s="927"/>
      <c r="DT111" s="927"/>
      <c r="DU111" s="927"/>
      <c r="DV111" s="928" t="s">
        <v>142</v>
      </c>
      <c r="DW111" s="928"/>
      <c r="DX111" s="928"/>
      <c r="DY111" s="928"/>
      <c r="DZ111" s="929"/>
    </row>
    <row r="112" spans="1:131" s="229" customFormat="1" ht="26.25" customHeight="1" x14ac:dyDescent="0.2">
      <c r="A112" s="953" t="s">
        <v>447</v>
      </c>
      <c r="B112" s="954"/>
      <c r="C112" s="924" t="s">
        <v>448</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442</v>
      </c>
      <c r="AB112" s="960"/>
      <c r="AC112" s="960"/>
      <c r="AD112" s="960"/>
      <c r="AE112" s="961"/>
      <c r="AF112" s="962" t="s">
        <v>142</v>
      </c>
      <c r="AG112" s="960"/>
      <c r="AH112" s="960"/>
      <c r="AI112" s="960"/>
      <c r="AJ112" s="961"/>
      <c r="AK112" s="962" t="s">
        <v>142</v>
      </c>
      <c r="AL112" s="960"/>
      <c r="AM112" s="960"/>
      <c r="AN112" s="960"/>
      <c r="AO112" s="961"/>
      <c r="AP112" s="963" t="s">
        <v>142</v>
      </c>
      <c r="AQ112" s="964"/>
      <c r="AR112" s="964"/>
      <c r="AS112" s="964"/>
      <c r="AT112" s="965"/>
      <c r="AU112" s="909"/>
      <c r="AV112" s="910"/>
      <c r="AW112" s="910"/>
      <c r="AX112" s="910"/>
      <c r="AY112" s="910"/>
      <c r="AZ112" s="923" t="s">
        <v>449</v>
      </c>
      <c r="BA112" s="924"/>
      <c r="BB112" s="924"/>
      <c r="BC112" s="924"/>
      <c r="BD112" s="924"/>
      <c r="BE112" s="924"/>
      <c r="BF112" s="924"/>
      <c r="BG112" s="924"/>
      <c r="BH112" s="924"/>
      <c r="BI112" s="924"/>
      <c r="BJ112" s="924"/>
      <c r="BK112" s="924"/>
      <c r="BL112" s="924"/>
      <c r="BM112" s="924"/>
      <c r="BN112" s="924"/>
      <c r="BO112" s="924"/>
      <c r="BP112" s="925"/>
      <c r="BQ112" s="926">
        <v>7329515</v>
      </c>
      <c r="BR112" s="927"/>
      <c r="BS112" s="927"/>
      <c r="BT112" s="927"/>
      <c r="BU112" s="927"/>
      <c r="BV112" s="927">
        <v>6433343</v>
      </c>
      <c r="BW112" s="927"/>
      <c r="BX112" s="927"/>
      <c r="BY112" s="927"/>
      <c r="BZ112" s="927"/>
      <c r="CA112" s="927">
        <v>5821333</v>
      </c>
      <c r="CB112" s="927"/>
      <c r="CC112" s="927"/>
      <c r="CD112" s="927"/>
      <c r="CE112" s="927"/>
      <c r="CF112" s="921">
        <v>129.1</v>
      </c>
      <c r="CG112" s="922"/>
      <c r="CH112" s="922"/>
      <c r="CI112" s="922"/>
      <c r="CJ112" s="922"/>
      <c r="CK112" s="949"/>
      <c r="CL112" s="950"/>
      <c r="CM112" s="923" t="s">
        <v>450</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443</v>
      </c>
      <c r="DH112" s="927"/>
      <c r="DI112" s="927"/>
      <c r="DJ112" s="927"/>
      <c r="DK112" s="927"/>
      <c r="DL112" s="927" t="s">
        <v>442</v>
      </c>
      <c r="DM112" s="927"/>
      <c r="DN112" s="927"/>
      <c r="DO112" s="927"/>
      <c r="DP112" s="927"/>
      <c r="DQ112" s="927" t="s">
        <v>442</v>
      </c>
      <c r="DR112" s="927"/>
      <c r="DS112" s="927"/>
      <c r="DT112" s="927"/>
      <c r="DU112" s="927"/>
      <c r="DV112" s="928" t="s">
        <v>442</v>
      </c>
      <c r="DW112" s="928"/>
      <c r="DX112" s="928"/>
      <c r="DY112" s="928"/>
      <c r="DZ112" s="929"/>
    </row>
    <row r="113" spans="1:130" s="229" customFormat="1" ht="26.25" customHeight="1" x14ac:dyDescent="0.2">
      <c r="A113" s="955"/>
      <c r="B113" s="956"/>
      <c r="C113" s="924" t="s">
        <v>451</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815592</v>
      </c>
      <c r="AB113" s="939"/>
      <c r="AC113" s="939"/>
      <c r="AD113" s="939"/>
      <c r="AE113" s="940"/>
      <c r="AF113" s="941">
        <v>703146</v>
      </c>
      <c r="AG113" s="939"/>
      <c r="AH113" s="939"/>
      <c r="AI113" s="939"/>
      <c r="AJ113" s="940"/>
      <c r="AK113" s="941">
        <v>766095</v>
      </c>
      <c r="AL113" s="939"/>
      <c r="AM113" s="939"/>
      <c r="AN113" s="939"/>
      <c r="AO113" s="940"/>
      <c r="AP113" s="942">
        <v>17</v>
      </c>
      <c r="AQ113" s="943"/>
      <c r="AR113" s="943"/>
      <c r="AS113" s="943"/>
      <c r="AT113" s="944"/>
      <c r="AU113" s="909"/>
      <c r="AV113" s="910"/>
      <c r="AW113" s="910"/>
      <c r="AX113" s="910"/>
      <c r="AY113" s="910"/>
      <c r="AZ113" s="923" t="s">
        <v>452</v>
      </c>
      <c r="BA113" s="924"/>
      <c r="BB113" s="924"/>
      <c r="BC113" s="924"/>
      <c r="BD113" s="924"/>
      <c r="BE113" s="924"/>
      <c r="BF113" s="924"/>
      <c r="BG113" s="924"/>
      <c r="BH113" s="924"/>
      <c r="BI113" s="924"/>
      <c r="BJ113" s="924"/>
      <c r="BK113" s="924"/>
      <c r="BL113" s="924"/>
      <c r="BM113" s="924"/>
      <c r="BN113" s="924"/>
      <c r="BO113" s="924"/>
      <c r="BP113" s="925"/>
      <c r="BQ113" s="926">
        <v>265084</v>
      </c>
      <c r="BR113" s="927"/>
      <c r="BS113" s="927"/>
      <c r="BT113" s="927"/>
      <c r="BU113" s="927"/>
      <c r="BV113" s="927">
        <v>232237</v>
      </c>
      <c r="BW113" s="927"/>
      <c r="BX113" s="927"/>
      <c r="BY113" s="927"/>
      <c r="BZ113" s="927"/>
      <c r="CA113" s="927">
        <v>211727</v>
      </c>
      <c r="CB113" s="927"/>
      <c r="CC113" s="927"/>
      <c r="CD113" s="927"/>
      <c r="CE113" s="927"/>
      <c r="CF113" s="921">
        <v>4.7</v>
      </c>
      <c r="CG113" s="922"/>
      <c r="CH113" s="922"/>
      <c r="CI113" s="922"/>
      <c r="CJ113" s="922"/>
      <c r="CK113" s="949"/>
      <c r="CL113" s="950"/>
      <c r="CM113" s="923" t="s">
        <v>453</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442</v>
      </c>
      <c r="DH113" s="960"/>
      <c r="DI113" s="960"/>
      <c r="DJ113" s="960"/>
      <c r="DK113" s="961"/>
      <c r="DL113" s="962" t="s">
        <v>142</v>
      </c>
      <c r="DM113" s="960"/>
      <c r="DN113" s="960"/>
      <c r="DO113" s="960"/>
      <c r="DP113" s="961"/>
      <c r="DQ113" s="962" t="s">
        <v>442</v>
      </c>
      <c r="DR113" s="960"/>
      <c r="DS113" s="960"/>
      <c r="DT113" s="960"/>
      <c r="DU113" s="961"/>
      <c r="DV113" s="963" t="s">
        <v>443</v>
      </c>
      <c r="DW113" s="964"/>
      <c r="DX113" s="964"/>
      <c r="DY113" s="964"/>
      <c r="DZ113" s="965"/>
    </row>
    <row r="114" spans="1:130" s="229" customFormat="1" ht="26.25" customHeight="1" x14ac:dyDescent="0.2">
      <c r="A114" s="955"/>
      <c r="B114" s="956"/>
      <c r="C114" s="924" t="s">
        <v>454</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15505</v>
      </c>
      <c r="AB114" s="960"/>
      <c r="AC114" s="960"/>
      <c r="AD114" s="960"/>
      <c r="AE114" s="961"/>
      <c r="AF114" s="962">
        <v>18365</v>
      </c>
      <c r="AG114" s="960"/>
      <c r="AH114" s="960"/>
      <c r="AI114" s="960"/>
      <c r="AJ114" s="961"/>
      <c r="AK114" s="962">
        <v>22887</v>
      </c>
      <c r="AL114" s="960"/>
      <c r="AM114" s="960"/>
      <c r="AN114" s="960"/>
      <c r="AO114" s="961"/>
      <c r="AP114" s="963">
        <v>0.5</v>
      </c>
      <c r="AQ114" s="964"/>
      <c r="AR114" s="964"/>
      <c r="AS114" s="964"/>
      <c r="AT114" s="965"/>
      <c r="AU114" s="909"/>
      <c r="AV114" s="910"/>
      <c r="AW114" s="910"/>
      <c r="AX114" s="910"/>
      <c r="AY114" s="910"/>
      <c r="AZ114" s="923" t="s">
        <v>455</v>
      </c>
      <c r="BA114" s="924"/>
      <c r="BB114" s="924"/>
      <c r="BC114" s="924"/>
      <c r="BD114" s="924"/>
      <c r="BE114" s="924"/>
      <c r="BF114" s="924"/>
      <c r="BG114" s="924"/>
      <c r="BH114" s="924"/>
      <c r="BI114" s="924"/>
      <c r="BJ114" s="924"/>
      <c r="BK114" s="924"/>
      <c r="BL114" s="924"/>
      <c r="BM114" s="924"/>
      <c r="BN114" s="924"/>
      <c r="BO114" s="924"/>
      <c r="BP114" s="925"/>
      <c r="BQ114" s="926">
        <v>774024</v>
      </c>
      <c r="BR114" s="927"/>
      <c r="BS114" s="927"/>
      <c r="BT114" s="927"/>
      <c r="BU114" s="927"/>
      <c r="BV114" s="927">
        <v>798437</v>
      </c>
      <c r="BW114" s="927"/>
      <c r="BX114" s="927"/>
      <c r="BY114" s="927"/>
      <c r="BZ114" s="927"/>
      <c r="CA114" s="927">
        <v>754830</v>
      </c>
      <c r="CB114" s="927"/>
      <c r="CC114" s="927"/>
      <c r="CD114" s="927"/>
      <c r="CE114" s="927"/>
      <c r="CF114" s="921">
        <v>16.7</v>
      </c>
      <c r="CG114" s="922"/>
      <c r="CH114" s="922"/>
      <c r="CI114" s="922"/>
      <c r="CJ114" s="922"/>
      <c r="CK114" s="949"/>
      <c r="CL114" s="950"/>
      <c r="CM114" s="923" t="s">
        <v>456</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457</v>
      </c>
      <c r="DH114" s="960"/>
      <c r="DI114" s="960"/>
      <c r="DJ114" s="960"/>
      <c r="DK114" s="961"/>
      <c r="DL114" s="962" t="s">
        <v>443</v>
      </c>
      <c r="DM114" s="960"/>
      <c r="DN114" s="960"/>
      <c r="DO114" s="960"/>
      <c r="DP114" s="961"/>
      <c r="DQ114" s="962" t="s">
        <v>442</v>
      </c>
      <c r="DR114" s="960"/>
      <c r="DS114" s="960"/>
      <c r="DT114" s="960"/>
      <c r="DU114" s="961"/>
      <c r="DV114" s="963" t="s">
        <v>142</v>
      </c>
      <c r="DW114" s="964"/>
      <c r="DX114" s="964"/>
      <c r="DY114" s="964"/>
      <c r="DZ114" s="965"/>
    </row>
    <row r="115" spans="1:130" s="229" customFormat="1" ht="26.25" customHeight="1" x14ac:dyDescent="0.2">
      <c r="A115" s="955"/>
      <c r="B115" s="956"/>
      <c r="C115" s="924" t="s">
        <v>458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1714</v>
      </c>
      <c r="AB115" s="939"/>
      <c r="AC115" s="939"/>
      <c r="AD115" s="939"/>
      <c r="AE115" s="940"/>
      <c r="AF115" s="941">
        <v>1452</v>
      </c>
      <c r="AG115" s="939"/>
      <c r="AH115" s="939"/>
      <c r="AI115" s="939"/>
      <c r="AJ115" s="940"/>
      <c r="AK115" s="941">
        <v>1122</v>
      </c>
      <c r="AL115" s="939"/>
      <c r="AM115" s="939"/>
      <c r="AN115" s="939"/>
      <c r="AO115" s="940"/>
      <c r="AP115" s="942">
        <v>0</v>
      </c>
      <c r="AQ115" s="943"/>
      <c r="AR115" s="943"/>
      <c r="AS115" s="943"/>
      <c r="AT115" s="944"/>
      <c r="AU115" s="909"/>
      <c r="AV115" s="910"/>
      <c r="AW115" s="910"/>
      <c r="AX115" s="910"/>
      <c r="AY115" s="910"/>
      <c r="AZ115" s="923" t="s">
        <v>459</v>
      </c>
      <c r="BA115" s="924"/>
      <c r="BB115" s="924"/>
      <c r="BC115" s="924"/>
      <c r="BD115" s="924"/>
      <c r="BE115" s="924"/>
      <c r="BF115" s="924"/>
      <c r="BG115" s="924"/>
      <c r="BH115" s="924"/>
      <c r="BI115" s="924"/>
      <c r="BJ115" s="924"/>
      <c r="BK115" s="924"/>
      <c r="BL115" s="924"/>
      <c r="BM115" s="924"/>
      <c r="BN115" s="924"/>
      <c r="BO115" s="924"/>
      <c r="BP115" s="925"/>
      <c r="BQ115" s="926" t="s">
        <v>442</v>
      </c>
      <c r="BR115" s="927"/>
      <c r="BS115" s="927"/>
      <c r="BT115" s="927"/>
      <c r="BU115" s="927"/>
      <c r="BV115" s="927" t="s">
        <v>142</v>
      </c>
      <c r="BW115" s="927"/>
      <c r="BX115" s="927"/>
      <c r="BY115" s="927"/>
      <c r="BZ115" s="927"/>
      <c r="CA115" s="927" t="s">
        <v>142</v>
      </c>
      <c r="CB115" s="927"/>
      <c r="CC115" s="927"/>
      <c r="CD115" s="927"/>
      <c r="CE115" s="927"/>
      <c r="CF115" s="921" t="s">
        <v>142</v>
      </c>
      <c r="CG115" s="922"/>
      <c r="CH115" s="922"/>
      <c r="CI115" s="922"/>
      <c r="CJ115" s="922"/>
      <c r="CK115" s="949"/>
      <c r="CL115" s="950"/>
      <c r="CM115" s="923" t="s">
        <v>460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142</v>
      </c>
      <c r="DH115" s="960"/>
      <c r="DI115" s="960"/>
      <c r="DJ115" s="960"/>
      <c r="DK115" s="961"/>
      <c r="DL115" s="962" t="s">
        <v>442</v>
      </c>
      <c r="DM115" s="960"/>
      <c r="DN115" s="960"/>
      <c r="DO115" s="960"/>
      <c r="DP115" s="961"/>
      <c r="DQ115" s="962" t="s">
        <v>457</v>
      </c>
      <c r="DR115" s="960"/>
      <c r="DS115" s="960"/>
      <c r="DT115" s="960"/>
      <c r="DU115" s="961"/>
      <c r="DV115" s="963" t="s">
        <v>142</v>
      </c>
      <c r="DW115" s="964"/>
      <c r="DX115" s="964"/>
      <c r="DY115" s="964"/>
      <c r="DZ115" s="965"/>
    </row>
    <row r="116" spans="1:130" s="229" customFormat="1" ht="26.25" customHeight="1" x14ac:dyDescent="0.2">
      <c r="A116" s="957"/>
      <c r="B116" s="958"/>
      <c r="C116" s="966" t="s">
        <v>461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142</v>
      </c>
      <c r="AB116" s="960"/>
      <c r="AC116" s="960"/>
      <c r="AD116" s="960"/>
      <c r="AE116" s="961"/>
      <c r="AF116" s="962" t="s">
        <v>142</v>
      </c>
      <c r="AG116" s="960"/>
      <c r="AH116" s="960"/>
      <c r="AI116" s="960"/>
      <c r="AJ116" s="961"/>
      <c r="AK116" s="962" t="s">
        <v>142</v>
      </c>
      <c r="AL116" s="960"/>
      <c r="AM116" s="960"/>
      <c r="AN116" s="960"/>
      <c r="AO116" s="961"/>
      <c r="AP116" s="963" t="s">
        <v>442</v>
      </c>
      <c r="AQ116" s="964"/>
      <c r="AR116" s="964"/>
      <c r="AS116" s="964"/>
      <c r="AT116" s="965"/>
      <c r="AU116" s="909"/>
      <c r="AV116" s="910"/>
      <c r="AW116" s="910"/>
      <c r="AX116" s="910"/>
      <c r="AY116" s="910"/>
      <c r="AZ116" s="968" t="s">
        <v>462</v>
      </c>
      <c r="BA116" s="969"/>
      <c r="BB116" s="969"/>
      <c r="BC116" s="969"/>
      <c r="BD116" s="969"/>
      <c r="BE116" s="969"/>
      <c r="BF116" s="969"/>
      <c r="BG116" s="969"/>
      <c r="BH116" s="969"/>
      <c r="BI116" s="969"/>
      <c r="BJ116" s="969"/>
      <c r="BK116" s="969"/>
      <c r="BL116" s="969"/>
      <c r="BM116" s="969"/>
      <c r="BN116" s="969"/>
      <c r="BO116" s="969"/>
      <c r="BP116" s="970"/>
      <c r="BQ116" s="926" t="s">
        <v>142</v>
      </c>
      <c r="BR116" s="927"/>
      <c r="BS116" s="927"/>
      <c r="BT116" s="927"/>
      <c r="BU116" s="927"/>
      <c r="BV116" s="927" t="s">
        <v>442</v>
      </c>
      <c r="BW116" s="927"/>
      <c r="BX116" s="927"/>
      <c r="BY116" s="927"/>
      <c r="BZ116" s="927"/>
      <c r="CA116" s="927" t="s">
        <v>142</v>
      </c>
      <c r="CB116" s="927"/>
      <c r="CC116" s="927"/>
      <c r="CD116" s="927"/>
      <c r="CE116" s="927"/>
      <c r="CF116" s="921" t="s">
        <v>142</v>
      </c>
      <c r="CG116" s="922"/>
      <c r="CH116" s="922"/>
      <c r="CI116" s="922"/>
      <c r="CJ116" s="922"/>
      <c r="CK116" s="949"/>
      <c r="CL116" s="950"/>
      <c r="CM116" s="923" t="s">
        <v>463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457</v>
      </c>
      <c r="DH116" s="960"/>
      <c r="DI116" s="960"/>
      <c r="DJ116" s="960"/>
      <c r="DK116" s="961"/>
      <c r="DL116" s="962" t="s">
        <v>142</v>
      </c>
      <c r="DM116" s="960"/>
      <c r="DN116" s="960"/>
      <c r="DO116" s="960"/>
      <c r="DP116" s="961"/>
      <c r="DQ116" s="962" t="s">
        <v>443</v>
      </c>
      <c r="DR116" s="960"/>
      <c r="DS116" s="960"/>
      <c r="DT116" s="960"/>
      <c r="DU116" s="961"/>
      <c r="DV116" s="963" t="s">
        <v>442</v>
      </c>
      <c r="DW116" s="964"/>
      <c r="DX116" s="964"/>
      <c r="DY116" s="964"/>
      <c r="DZ116" s="965"/>
    </row>
    <row r="117" spans="1:130" s="229" customFormat="1" ht="26.25" customHeight="1" x14ac:dyDescent="0.2">
      <c r="A117" s="913" t="s">
        <v>193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464</v>
      </c>
      <c r="Z117" s="895"/>
      <c r="AA117" s="979">
        <v>1627883</v>
      </c>
      <c r="AB117" s="980"/>
      <c r="AC117" s="980"/>
      <c r="AD117" s="980"/>
      <c r="AE117" s="981"/>
      <c r="AF117" s="982">
        <v>1526851</v>
      </c>
      <c r="AG117" s="980"/>
      <c r="AH117" s="980"/>
      <c r="AI117" s="980"/>
      <c r="AJ117" s="981"/>
      <c r="AK117" s="982">
        <v>1505429</v>
      </c>
      <c r="AL117" s="980"/>
      <c r="AM117" s="980"/>
      <c r="AN117" s="980"/>
      <c r="AO117" s="981"/>
      <c r="AP117" s="983"/>
      <c r="AQ117" s="984"/>
      <c r="AR117" s="984"/>
      <c r="AS117" s="984"/>
      <c r="AT117" s="985"/>
      <c r="AU117" s="909"/>
      <c r="AV117" s="910"/>
      <c r="AW117" s="910"/>
      <c r="AX117" s="910"/>
      <c r="AY117" s="910"/>
      <c r="AZ117" s="975" t="s">
        <v>465</v>
      </c>
      <c r="BA117" s="976"/>
      <c r="BB117" s="976"/>
      <c r="BC117" s="976"/>
      <c r="BD117" s="976"/>
      <c r="BE117" s="976"/>
      <c r="BF117" s="976"/>
      <c r="BG117" s="976"/>
      <c r="BH117" s="976"/>
      <c r="BI117" s="976"/>
      <c r="BJ117" s="976"/>
      <c r="BK117" s="976"/>
      <c r="BL117" s="976"/>
      <c r="BM117" s="976"/>
      <c r="BN117" s="976"/>
      <c r="BO117" s="976"/>
      <c r="BP117" s="977"/>
      <c r="BQ117" s="926" t="s">
        <v>142</v>
      </c>
      <c r="BR117" s="927"/>
      <c r="BS117" s="927"/>
      <c r="BT117" s="927"/>
      <c r="BU117" s="927"/>
      <c r="BV117" s="927" t="s">
        <v>442</v>
      </c>
      <c r="BW117" s="927"/>
      <c r="BX117" s="927"/>
      <c r="BY117" s="927"/>
      <c r="BZ117" s="927"/>
      <c r="CA117" s="927" t="s">
        <v>142</v>
      </c>
      <c r="CB117" s="927"/>
      <c r="CC117" s="927"/>
      <c r="CD117" s="927"/>
      <c r="CE117" s="927"/>
      <c r="CF117" s="921" t="s">
        <v>142</v>
      </c>
      <c r="CG117" s="922"/>
      <c r="CH117" s="922"/>
      <c r="CI117" s="922"/>
      <c r="CJ117" s="922"/>
      <c r="CK117" s="949"/>
      <c r="CL117" s="950"/>
      <c r="CM117" s="923" t="s">
        <v>466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142</v>
      </c>
      <c r="DH117" s="960"/>
      <c r="DI117" s="960"/>
      <c r="DJ117" s="960"/>
      <c r="DK117" s="961"/>
      <c r="DL117" s="962" t="s">
        <v>142</v>
      </c>
      <c r="DM117" s="960"/>
      <c r="DN117" s="960"/>
      <c r="DO117" s="960"/>
      <c r="DP117" s="961"/>
      <c r="DQ117" s="962" t="s">
        <v>142</v>
      </c>
      <c r="DR117" s="960"/>
      <c r="DS117" s="960"/>
      <c r="DT117" s="960"/>
      <c r="DU117" s="961"/>
      <c r="DV117" s="963" t="s">
        <v>443</v>
      </c>
      <c r="DW117" s="964"/>
      <c r="DX117" s="964"/>
      <c r="DY117" s="964"/>
      <c r="DZ117" s="965"/>
    </row>
    <row r="118" spans="1:130" s="229" customFormat="1" ht="26.25" customHeight="1" x14ac:dyDescent="0.2">
      <c r="A118" s="913" t="s">
        <v>437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434</v>
      </c>
      <c r="AB118" s="894"/>
      <c r="AC118" s="894"/>
      <c r="AD118" s="894"/>
      <c r="AE118" s="895"/>
      <c r="AF118" s="893" t="s">
        <v>435</v>
      </c>
      <c r="AG118" s="894"/>
      <c r="AH118" s="894"/>
      <c r="AI118" s="894"/>
      <c r="AJ118" s="895"/>
      <c r="AK118" s="893" t="s">
        <v>313</v>
      </c>
      <c r="AL118" s="894"/>
      <c r="AM118" s="894"/>
      <c r="AN118" s="894"/>
      <c r="AO118" s="895"/>
      <c r="AP118" s="971" t="s">
        <v>436</v>
      </c>
      <c r="AQ118" s="972"/>
      <c r="AR118" s="972"/>
      <c r="AS118" s="972"/>
      <c r="AT118" s="973"/>
      <c r="AU118" s="909"/>
      <c r="AV118" s="910"/>
      <c r="AW118" s="910"/>
      <c r="AX118" s="910"/>
      <c r="AY118" s="910"/>
      <c r="AZ118" s="974" t="s">
        <v>467</v>
      </c>
      <c r="BA118" s="966"/>
      <c r="BB118" s="966"/>
      <c r="BC118" s="966"/>
      <c r="BD118" s="966"/>
      <c r="BE118" s="966"/>
      <c r="BF118" s="966"/>
      <c r="BG118" s="966"/>
      <c r="BH118" s="966"/>
      <c r="BI118" s="966"/>
      <c r="BJ118" s="966"/>
      <c r="BK118" s="966"/>
      <c r="BL118" s="966"/>
      <c r="BM118" s="966"/>
      <c r="BN118" s="966"/>
      <c r="BO118" s="966"/>
      <c r="BP118" s="967"/>
      <c r="BQ118" s="1000" t="s">
        <v>142</v>
      </c>
      <c r="BR118" s="1001"/>
      <c r="BS118" s="1001"/>
      <c r="BT118" s="1001"/>
      <c r="BU118" s="1001"/>
      <c r="BV118" s="1001" t="s">
        <v>142</v>
      </c>
      <c r="BW118" s="1001"/>
      <c r="BX118" s="1001"/>
      <c r="BY118" s="1001"/>
      <c r="BZ118" s="1001"/>
      <c r="CA118" s="1001" t="s">
        <v>443</v>
      </c>
      <c r="CB118" s="1001"/>
      <c r="CC118" s="1001"/>
      <c r="CD118" s="1001"/>
      <c r="CE118" s="1001"/>
      <c r="CF118" s="921" t="s">
        <v>443</v>
      </c>
      <c r="CG118" s="922"/>
      <c r="CH118" s="922"/>
      <c r="CI118" s="922"/>
      <c r="CJ118" s="922"/>
      <c r="CK118" s="949"/>
      <c r="CL118" s="950"/>
      <c r="CM118" s="923" t="s">
        <v>468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142</v>
      </c>
      <c r="DH118" s="960"/>
      <c r="DI118" s="960"/>
      <c r="DJ118" s="960"/>
      <c r="DK118" s="961"/>
      <c r="DL118" s="962" t="s">
        <v>443</v>
      </c>
      <c r="DM118" s="960"/>
      <c r="DN118" s="960"/>
      <c r="DO118" s="960"/>
      <c r="DP118" s="961"/>
      <c r="DQ118" s="962" t="s">
        <v>142</v>
      </c>
      <c r="DR118" s="960"/>
      <c r="DS118" s="960"/>
      <c r="DT118" s="960"/>
      <c r="DU118" s="961"/>
      <c r="DV118" s="963" t="s">
        <v>142</v>
      </c>
      <c r="DW118" s="964"/>
      <c r="DX118" s="964"/>
      <c r="DY118" s="964"/>
      <c r="DZ118" s="965"/>
    </row>
    <row r="119" spans="1:130" s="229" customFormat="1" ht="26.25" customHeight="1" x14ac:dyDescent="0.2">
      <c r="A119" s="1057" t="s">
        <v>440</v>
      </c>
      <c r="B119" s="948"/>
      <c r="C119" s="930" t="s">
        <v>441</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142</v>
      </c>
      <c r="AB119" s="901"/>
      <c r="AC119" s="901"/>
      <c r="AD119" s="901"/>
      <c r="AE119" s="902"/>
      <c r="AF119" s="903" t="s">
        <v>142</v>
      </c>
      <c r="AG119" s="901"/>
      <c r="AH119" s="901"/>
      <c r="AI119" s="901"/>
      <c r="AJ119" s="902"/>
      <c r="AK119" s="903" t="s">
        <v>142</v>
      </c>
      <c r="AL119" s="901"/>
      <c r="AM119" s="901"/>
      <c r="AN119" s="901"/>
      <c r="AO119" s="902"/>
      <c r="AP119" s="904" t="s">
        <v>142</v>
      </c>
      <c r="AQ119" s="905"/>
      <c r="AR119" s="905"/>
      <c r="AS119" s="905"/>
      <c r="AT119" s="906"/>
      <c r="AU119" s="911"/>
      <c r="AV119" s="912"/>
      <c r="AW119" s="912"/>
      <c r="AX119" s="912"/>
      <c r="AY119" s="912"/>
      <c r="AZ119" s="250" t="s">
        <v>193</v>
      </c>
      <c r="BA119" s="250"/>
      <c r="BB119" s="250"/>
      <c r="BC119" s="250"/>
      <c r="BD119" s="250"/>
      <c r="BE119" s="250"/>
      <c r="BF119" s="250"/>
      <c r="BG119" s="250"/>
      <c r="BH119" s="250"/>
      <c r="BI119" s="250"/>
      <c r="BJ119" s="250"/>
      <c r="BK119" s="250"/>
      <c r="BL119" s="250"/>
      <c r="BM119" s="250"/>
      <c r="BN119" s="250"/>
      <c r="BO119" s="978" t="s">
        <v>469</v>
      </c>
      <c r="BP119" s="1006"/>
      <c r="BQ119" s="1000">
        <v>15740848</v>
      </c>
      <c r="BR119" s="1001"/>
      <c r="BS119" s="1001"/>
      <c r="BT119" s="1001"/>
      <c r="BU119" s="1001"/>
      <c r="BV119" s="1001">
        <v>14932304</v>
      </c>
      <c r="BW119" s="1001"/>
      <c r="BX119" s="1001"/>
      <c r="BY119" s="1001"/>
      <c r="BZ119" s="1001"/>
      <c r="CA119" s="1001">
        <v>14118504</v>
      </c>
      <c r="CB119" s="1001"/>
      <c r="CC119" s="1001"/>
      <c r="CD119" s="1001"/>
      <c r="CE119" s="1001"/>
      <c r="CF119" s="1002"/>
      <c r="CG119" s="1003"/>
      <c r="CH119" s="1003"/>
      <c r="CI119" s="1003"/>
      <c r="CJ119" s="1004"/>
      <c r="CK119" s="951"/>
      <c r="CL119" s="952"/>
      <c r="CM119" s="974" t="s">
        <v>470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5772</v>
      </c>
      <c r="DH119" s="987"/>
      <c r="DI119" s="987"/>
      <c r="DJ119" s="987"/>
      <c r="DK119" s="988"/>
      <c r="DL119" s="986">
        <v>4322</v>
      </c>
      <c r="DM119" s="987"/>
      <c r="DN119" s="987"/>
      <c r="DO119" s="987"/>
      <c r="DP119" s="988"/>
      <c r="DQ119" s="986">
        <v>3201</v>
      </c>
      <c r="DR119" s="987"/>
      <c r="DS119" s="987"/>
      <c r="DT119" s="987"/>
      <c r="DU119" s="988"/>
      <c r="DV119" s="989">
        <v>0.1</v>
      </c>
      <c r="DW119" s="990"/>
      <c r="DX119" s="990"/>
      <c r="DY119" s="990"/>
      <c r="DZ119" s="991"/>
    </row>
    <row r="120" spans="1:130" s="229" customFormat="1" ht="26.25" customHeight="1" x14ac:dyDescent="0.2">
      <c r="A120" s="1058"/>
      <c r="B120" s="950"/>
      <c r="C120" s="923" t="s">
        <v>446</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142</v>
      </c>
      <c r="AB120" s="960"/>
      <c r="AC120" s="960"/>
      <c r="AD120" s="960"/>
      <c r="AE120" s="961"/>
      <c r="AF120" s="962" t="s">
        <v>142</v>
      </c>
      <c r="AG120" s="960"/>
      <c r="AH120" s="960"/>
      <c r="AI120" s="960"/>
      <c r="AJ120" s="961"/>
      <c r="AK120" s="962" t="s">
        <v>142</v>
      </c>
      <c r="AL120" s="960"/>
      <c r="AM120" s="960"/>
      <c r="AN120" s="960"/>
      <c r="AO120" s="961"/>
      <c r="AP120" s="963" t="s">
        <v>142</v>
      </c>
      <c r="AQ120" s="964"/>
      <c r="AR120" s="964"/>
      <c r="AS120" s="964"/>
      <c r="AT120" s="965"/>
      <c r="AU120" s="992" t="s">
        <v>471</v>
      </c>
      <c r="AV120" s="993"/>
      <c r="AW120" s="993"/>
      <c r="AX120" s="993"/>
      <c r="AY120" s="994"/>
      <c r="AZ120" s="930" t="s">
        <v>472</v>
      </c>
      <c r="BA120" s="898"/>
      <c r="BB120" s="898"/>
      <c r="BC120" s="898"/>
      <c r="BD120" s="898"/>
      <c r="BE120" s="898"/>
      <c r="BF120" s="898"/>
      <c r="BG120" s="898"/>
      <c r="BH120" s="898"/>
      <c r="BI120" s="898"/>
      <c r="BJ120" s="898"/>
      <c r="BK120" s="898"/>
      <c r="BL120" s="898"/>
      <c r="BM120" s="898"/>
      <c r="BN120" s="898"/>
      <c r="BO120" s="898"/>
      <c r="BP120" s="899"/>
      <c r="BQ120" s="931">
        <v>2208698</v>
      </c>
      <c r="BR120" s="932"/>
      <c r="BS120" s="932"/>
      <c r="BT120" s="932"/>
      <c r="BU120" s="932"/>
      <c r="BV120" s="932">
        <v>2580529</v>
      </c>
      <c r="BW120" s="932"/>
      <c r="BX120" s="932"/>
      <c r="BY120" s="932"/>
      <c r="BZ120" s="932"/>
      <c r="CA120" s="932">
        <v>3222754</v>
      </c>
      <c r="CB120" s="932"/>
      <c r="CC120" s="932"/>
      <c r="CD120" s="932"/>
      <c r="CE120" s="932"/>
      <c r="CF120" s="945">
        <v>71.5</v>
      </c>
      <c r="CG120" s="946"/>
      <c r="CH120" s="946"/>
      <c r="CI120" s="946"/>
      <c r="CJ120" s="946"/>
      <c r="CK120" s="1007" t="s">
        <v>473</v>
      </c>
      <c r="CL120" s="1008"/>
      <c r="CM120" s="1008"/>
      <c r="CN120" s="1008"/>
      <c r="CO120" s="1009"/>
      <c r="CP120" s="1015" t="s">
        <v>412</v>
      </c>
      <c r="CQ120" s="1016"/>
      <c r="CR120" s="1016"/>
      <c r="CS120" s="1016"/>
      <c r="CT120" s="1016"/>
      <c r="CU120" s="1016"/>
      <c r="CV120" s="1016"/>
      <c r="CW120" s="1016"/>
      <c r="CX120" s="1016"/>
      <c r="CY120" s="1016"/>
      <c r="CZ120" s="1016"/>
      <c r="DA120" s="1016"/>
      <c r="DB120" s="1016"/>
      <c r="DC120" s="1016"/>
      <c r="DD120" s="1016"/>
      <c r="DE120" s="1016"/>
      <c r="DF120" s="1017"/>
      <c r="DG120" s="931">
        <v>7260270</v>
      </c>
      <c r="DH120" s="932"/>
      <c r="DI120" s="932"/>
      <c r="DJ120" s="932"/>
      <c r="DK120" s="932"/>
      <c r="DL120" s="932">
        <v>6356590</v>
      </c>
      <c r="DM120" s="932"/>
      <c r="DN120" s="932"/>
      <c r="DO120" s="932"/>
      <c r="DP120" s="932"/>
      <c r="DQ120" s="932">
        <v>5735748</v>
      </c>
      <c r="DR120" s="932"/>
      <c r="DS120" s="932"/>
      <c r="DT120" s="932"/>
      <c r="DU120" s="932"/>
      <c r="DV120" s="933">
        <v>127.2</v>
      </c>
      <c r="DW120" s="933"/>
      <c r="DX120" s="933"/>
      <c r="DY120" s="933"/>
      <c r="DZ120" s="934"/>
    </row>
    <row r="121" spans="1:130" s="229" customFormat="1" ht="26.25" customHeight="1" x14ac:dyDescent="0.2">
      <c r="A121" s="1058"/>
      <c r="B121" s="950"/>
      <c r="C121" s="975" t="s">
        <v>474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443</v>
      </c>
      <c r="AB121" s="960"/>
      <c r="AC121" s="960"/>
      <c r="AD121" s="960"/>
      <c r="AE121" s="961"/>
      <c r="AF121" s="962" t="s">
        <v>142</v>
      </c>
      <c r="AG121" s="960"/>
      <c r="AH121" s="960"/>
      <c r="AI121" s="960"/>
      <c r="AJ121" s="961"/>
      <c r="AK121" s="962" t="s">
        <v>142</v>
      </c>
      <c r="AL121" s="960"/>
      <c r="AM121" s="960"/>
      <c r="AN121" s="960"/>
      <c r="AO121" s="961"/>
      <c r="AP121" s="963" t="s">
        <v>142</v>
      </c>
      <c r="AQ121" s="964"/>
      <c r="AR121" s="964"/>
      <c r="AS121" s="964"/>
      <c r="AT121" s="965"/>
      <c r="AU121" s="995"/>
      <c r="AV121" s="996"/>
      <c r="AW121" s="996"/>
      <c r="AX121" s="996"/>
      <c r="AY121" s="997"/>
      <c r="AZ121" s="923" t="s">
        <v>475</v>
      </c>
      <c r="BA121" s="924"/>
      <c r="BB121" s="924"/>
      <c r="BC121" s="924"/>
      <c r="BD121" s="924"/>
      <c r="BE121" s="924"/>
      <c r="BF121" s="924"/>
      <c r="BG121" s="924"/>
      <c r="BH121" s="924"/>
      <c r="BI121" s="924"/>
      <c r="BJ121" s="924"/>
      <c r="BK121" s="924"/>
      <c r="BL121" s="924"/>
      <c r="BM121" s="924"/>
      <c r="BN121" s="924"/>
      <c r="BO121" s="924"/>
      <c r="BP121" s="925"/>
      <c r="BQ121" s="926">
        <v>368118</v>
      </c>
      <c r="BR121" s="927"/>
      <c r="BS121" s="927"/>
      <c r="BT121" s="927"/>
      <c r="BU121" s="927"/>
      <c r="BV121" s="927">
        <v>365426</v>
      </c>
      <c r="BW121" s="927"/>
      <c r="BX121" s="927"/>
      <c r="BY121" s="927"/>
      <c r="BZ121" s="927"/>
      <c r="CA121" s="927">
        <v>362734</v>
      </c>
      <c r="CB121" s="927"/>
      <c r="CC121" s="927"/>
      <c r="CD121" s="927"/>
      <c r="CE121" s="927"/>
      <c r="CF121" s="921">
        <v>8</v>
      </c>
      <c r="CG121" s="922"/>
      <c r="CH121" s="922"/>
      <c r="CI121" s="922"/>
      <c r="CJ121" s="922"/>
      <c r="CK121" s="1010"/>
      <c r="CL121" s="1011"/>
      <c r="CM121" s="1011"/>
      <c r="CN121" s="1011"/>
      <c r="CO121" s="1012"/>
      <c r="CP121" s="1020" t="s">
        <v>417</v>
      </c>
      <c r="CQ121" s="1021"/>
      <c r="CR121" s="1021"/>
      <c r="CS121" s="1021"/>
      <c r="CT121" s="1021"/>
      <c r="CU121" s="1021"/>
      <c r="CV121" s="1021"/>
      <c r="CW121" s="1021"/>
      <c r="CX121" s="1021"/>
      <c r="CY121" s="1021"/>
      <c r="CZ121" s="1021"/>
      <c r="DA121" s="1021"/>
      <c r="DB121" s="1021"/>
      <c r="DC121" s="1021"/>
      <c r="DD121" s="1021"/>
      <c r="DE121" s="1021"/>
      <c r="DF121" s="1022"/>
      <c r="DG121" s="926">
        <v>12148</v>
      </c>
      <c r="DH121" s="927"/>
      <c r="DI121" s="927"/>
      <c r="DJ121" s="927"/>
      <c r="DK121" s="927"/>
      <c r="DL121" s="927">
        <v>10989</v>
      </c>
      <c r="DM121" s="927"/>
      <c r="DN121" s="927"/>
      <c r="DO121" s="927"/>
      <c r="DP121" s="927"/>
      <c r="DQ121" s="927">
        <v>33822</v>
      </c>
      <c r="DR121" s="927"/>
      <c r="DS121" s="927"/>
      <c r="DT121" s="927"/>
      <c r="DU121" s="927"/>
      <c r="DV121" s="928">
        <v>0.8</v>
      </c>
      <c r="DW121" s="928"/>
      <c r="DX121" s="928"/>
      <c r="DY121" s="928"/>
      <c r="DZ121" s="929"/>
    </row>
    <row r="122" spans="1:130" s="229" customFormat="1" ht="26.25" customHeight="1" x14ac:dyDescent="0.2">
      <c r="A122" s="1058"/>
      <c r="B122" s="950"/>
      <c r="C122" s="923" t="s">
        <v>456</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142</v>
      </c>
      <c r="AB122" s="960"/>
      <c r="AC122" s="960"/>
      <c r="AD122" s="960"/>
      <c r="AE122" s="961"/>
      <c r="AF122" s="962" t="s">
        <v>142</v>
      </c>
      <c r="AG122" s="960"/>
      <c r="AH122" s="960"/>
      <c r="AI122" s="960"/>
      <c r="AJ122" s="961"/>
      <c r="AK122" s="962" t="s">
        <v>142</v>
      </c>
      <c r="AL122" s="960"/>
      <c r="AM122" s="960"/>
      <c r="AN122" s="960"/>
      <c r="AO122" s="961"/>
      <c r="AP122" s="963" t="s">
        <v>142</v>
      </c>
      <c r="AQ122" s="964"/>
      <c r="AR122" s="964"/>
      <c r="AS122" s="964"/>
      <c r="AT122" s="965"/>
      <c r="AU122" s="995"/>
      <c r="AV122" s="996"/>
      <c r="AW122" s="996"/>
      <c r="AX122" s="996"/>
      <c r="AY122" s="997"/>
      <c r="AZ122" s="974" t="s">
        <v>476</v>
      </c>
      <c r="BA122" s="966"/>
      <c r="BB122" s="966"/>
      <c r="BC122" s="966"/>
      <c r="BD122" s="966"/>
      <c r="BE122" s="966"/>
      <c r="BF122" s="966"/>
      <c r="BG122" s="966"/>
      <c r="BH122" s="966"/>
      <c r="BI122" s="966"/>
      <c r="BJ122" s="966"/>
      <c r="BK122" s="966"/>
      <c r="BL122" s="966"/>
      <c r="BM122" s="966"/>
      <c r="BN122" s="966"/>
      <c r="BO122" s="966"/>
      <c r="BP122" s="967"/>
      <c r="BQ122" s="1000">
        <v>9708972</v>
      </c>
      <c r="BR122" s="1001"/>
      <c r="BS122" s="1001"/>
      <c r="BT122" s="1001"/>
      <c r="BU122" s="1001"/>
      <c r="BV122" s="1001">
        <v>8998822</v>
      </c>
      <c r="BW122" s="1001"/>
      <c r="BX122" s="1001"/>
      <c r="BY122" s="1001"/>
      <c r="BZ122" s="1001"/>
      <c r="CA122" s="1001">
        <v>8395406</v>
      </c>
      <c r="CB122" s="1001"/>
      <c r="CC122" s="1001"/>
      <c r="CD122" s="1001"/>
      <c r="CE122" s="1001"/>
      <c r="CF122" s="1018">
        <v>186.2</v>
      </c>
      <c r="CG122" s="1019"/>
      <c r="CH122" s="1019"/>
      <c r="CI122" s="1019"/>
      <c r="CJ122" s="1019"/>
      <c r="CK122" s="1010"/>
      <c r="CL122" s="1011"/>
      <c r="CM122" s="1011"/>
      <c r="CN122" s="1011"/>
      <c r="CO122" s="1012"/>
      <c r="CP122" s="1020" t="s">
        <v>410</v>
      </c>
      <c r="CQ122" s="1021"/>
      <c r="CR122" s="1021"/>
      <c r="CS122" s="1021"/>
      <c r="CT122" s="1021"/>
      <c r="CU122" s="1021"/>
      <c r="CV122" s="1021"/>
      <c r="CW122" s="1021"/>
      <c r="CX122" s="1021"/>
      <c r="CY122" s="1021"/>
      <c r="CZ122" s="1021"/>
      <c r="DA122" s="1021"/>
      <c r="DB122" s="1021"/>
      <c r="DC122" s="1021"/>
      <c r="DD122" s="1021"/>
      <c r="DE122" s="1021"/>
      <c r="DF122" s="1022"/>
      <c r="DG122" s="926">
        <v>21906</v>
      </c>
      <c r="DH122" s="927"/>
      <c r="DI122" s="927"/>
      <c r="DJ122" s="927"/>
      <c r="DK122" s="927"/>
      <c r="DL122" s="927">
        <v>37472</v>
      </c>
      <c r="DM122" s="927"/>
      <c r="DN122" s="927"/>
      <c r="DO122" s="927"/>
      <c r="DP122" s="927"/>
      <c r="DQ122" s="927">
        <v>31668</v>
      </c>
      <c r="DR122" s="927"/>
      <c r="DS122" s="927"/>
      <c r="DT122" s="927"/>
      <c r="DU122" s="927"/>
      <c r="DV122" s="928">
        <v>0.7</v>
      </c>
      <c r="DW122" s="928"/>
      <c r="DX122" s="928"/>
      <c r="DY122" s="928"/>
      <c r="DZ122" s="929"/>
    </row>
    <row r="123" spans="1:130" s="229" customFormat="1" ht="26.25" customHeight="1" x14ac:dyDescent="0.2">
      <c r="A123" s="1058"/>
      <c r="B123" s="950"/>
      <c r="C123" s="923" t="s">
        <v>463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443</v>
      </c>
      <c r="AB123" s="960"/>
      <c r="AC123" s="960"/>
      <c r="AD123" s="960"/>
      <c r="AE123" s="961"/>
      <c r="AF123" s="962" t="s">
        <v>142</v>
      </c>
      <c r="AG123" s="960"/>
      <c r="AH123" s="960"/>
      <c r="AI123" s="960"/>
      <c r="AJ123" s="961"/>
      <c r="AK123" s="962" t="s">
        <v>142</v>
      </c>
      <c r="AL123" s="960"/>
      <c r="AM123" s="960"/>
      <c r="AN123" s="960"/>
      <c r="AO123" s="961"/>
      <c r="AP123" s="963" t="s">
        <v>142</v>
      </c>
      <c r="AQ123" s="964"/>
      <c r="AR123" s="964"/>
      <c r="AS123" s="964"/>
      <c r="AT123" s="965"/>
      <c r="AU123" s="998"/>
      <c r="AV123" s="999"/>
      <c r="AW123" s="999"/>
      <c r="AX123" s="999"/>
      <c r="AY123" s="999"/>
      <c r="AZ123" s="250" t="s">
        <v>193</v>
      </c>
      <c r="BA123" s="250"/>
      <c r="BB123" s="250"/>
      <c r="BC123" s="250"/>
      <c r="BD123" s="250"/>
      <c r="BE123" s="250"/>
      <c r="BF123" s="250"/>
      <c r="BG123" s="250"/>
      <c r="BH123" s="250"/>
      <c r="BI123" s="250"/>
      <c r="BJ123" s="250"/>
      <c r="BK123" s="250"/>
      <c r="BL123" s="250"/>
      <c r="BM123" s="250"/>
      <c r="BN123" s="250"/>
      <c r="BO123" s="978" t="s">
        <v>477</v>
      </c>
      <c r="BP123" s="1006"/>
      <c r="BQ123" s="1064">
        <v>12285788</v>
      </c>
      <c r="BR123" s="1065"/>
      <c r="BS123" s="1065"/>
      <c r="BT123" s="1065"/>
      <c r="BU123" s="1065"/>
      <c r="BV123" s="1065">
        <v>11944777</v>
      </c>
      <c r="BW123" s="1065"/>
      <c r="BX123" s="1065"/>
      <c r="BY123" s="1065"/>
      <c r="BZ123" s="1065"/>
      <c r="CA123" s="1065">
        <v>11980894</v>
      </c>
      <c r="CB123" s="1065"/>
      <c r="CC123" s="1065"/>
      <c r="CD123" s="1065"/>
      <c r="CE123" s="1065"/>
      <c r="CF123" s="1002"/>
      <c r="CG123" s="1003"/>
      <c r="CH123" s="1003"/>
      <c r="CI123" s="1003"/>
      <c r="CJ123" s="1004"/>
      <c r="CK123" s="1010"/>
      <c r="CL123" s="1011"/>
      <c r="CM123" s="1011"/>
      <c r="CN123" s="1011"/>
      <c r="CO123" s="1012"/>
      <c r="CP123" s="1020" t="s">
        <v>478</v>
      </c>
      <c r="CQ123" s="1021"/>
      <c r="CR123" s="1021"/>
      <c r="CS123" s="1021"/>
      <c r="CT123" s="1021"/>
      <c r="CU123" s="1021"/>
      <c r="CV123" s="1021"/>
      <c r="CW123" s="1021"/>
      <c r="CX123" s="1021"/>
      <c r="CY123" s="1021"/>
      <c r="CZ123" s="1021"/>
      <c r="DA123" s="1021"/>
      <c r="DB123" s="1021"/>
      <c r="DC123" s="1021"/>
      <c r="DD123" s="1021"/>
      <c r="DE123" s="1021"/>
      <c r="DF123" s="1022"/>
      <c r="DG123" s="959">
        <v>35191</v>
      </c>
      <c r="DH123" s="960"/>
      <c r="DI123" s="960"/>
      <c r="DJ123" s="960"/>
      <c r="DK123" s="961"/>
      <c r="DL123" s="962">
        <v>28292</v>
      </c>
      <c r="DM123" s="960"/>
      <c r="DN123" s="960"/>
      <c r="DO123" s="960"/>
      <c r="DP123" s="961"/>
      <c r="DQ123" s="962">
        <v>20095</v>
      </c>
      <c r="DR123" s="960"/>
      <c r="DS123" s="960"/>
      <c r="DT123" s="960"/>
      <c r="DU123" s="961"/>
      <c r="DV123" s="963">
        <v>0.4</v>
      </c>
      <c r="DW123" s="964"/>
      <c r="DX123" s="964"/>
      <c r="DY123" s="964"/>
      <c r="DZ123" s="965"/>
    </row>
    <row r="124" spans="1:130" s="229" customFormat="1" ht="26.25" customHeight="1" thickBot="1" x14ac:dyDescent="0.25">
      <c r="A124" s="1058"/>
      <c r="B124" s="950"/>
      <c r="C124" s="923" t="s">
        <v>466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457</v>
      </c>
      <c r="AB124" s="960"/>
      <c r="AC124" s="960"/>
      <c r="AD124" s="960"/>
      <c r="AE124" s="961"/>
      <c r="AF124" s="962" t="s">
        <v>457</v>
      </c>
      <c r="AG124" s="960"/>
      <c r="AH124" s="960"/>
      <c r="AI124" s="960"/>
      <c r="AJ124" s="961"/>
      <c r="AK124" s="962" t="s">
        <v>457</v>
      </c>
      <c r="AL124" s="960"/>
      <c r="AM124" s="960"/>
      <c r="AN124" s="960"/>
      <c r="AO124" s="961"/>
      <c r="AP124" s="963" t="s">
        <v>457</v>
      </c>
      <c r="AQ124" s="964"/>
      <c r="AR124" s="964"/>
      <c r="AS124" s="964"/>
      <c r="AT124" s="965"/>
      <c r="AU124" s="1060" t="s">
        <v>479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79.3</v>
      </c>
      <c r="BR124" s="1028"/>
      <c r="BS124" s="1028"/>
      <c r="BT124" s="1028"/>
      <c r="BU124" s="1028"/>
      <c r="BV124" s="1028">
        <v>64.8</v>
      </c>
      <c r="BW124" s="1028"/>
      <c r="BX124" s="1028"/>
      <c r="BY124" s="1028"/>
      <c r="BZ124" s="1028"/>
      <c r="CA124" s="1028">
        <v>47.4</v>
      </c>
      <c r="CB124" s="1028"/>
      <c r="CC124" s="1028"/>
      <c r="CD124" s="1028"/>
      <c r="CE124" s="1028"/>
      <c r="CF124" s="1029"/>
      <c r="CG124" s="1030"/>
      <c r="CH124" s="1030"/>
      <c r="CI124" s="1030"/>
      <c r="CJ124" s="1031"/>
      <c r="CK124" s="1013"/>
      <c r="CL124" s="1013"/>
      <c r="CM124" s="1013"/>
      <c r="CN124" s="1013"/>
      <c r="CO124" s="1014"/>
      <c r="CP124" s="1020" t="s">
        <v>480</v>
      </c>
      <c r="CQ124" s="1021"/>
      <c r="CR124" s="1021"/>
      <c r="CS124" s="1021"/>
      <c r="CT124" s="1021"/>
      <c r="CU124" s="1021"/>
      <c r="CV124" s="1021"/>
      <c r="CW124" s="1021"/>
      <c r="CX124" s="1021"/>
      <c r="CY124" s="1021"/>
      <c r="CZ124" s="1021"/>
      <c r="DA124" s="1021"/>
      <c r="DB124" s="1021"/>
      <c r="DC124" s="1021"/>
      <c r="DD124" s="1021"/>
      <c r="DE124" s="1021"/>
      <c r="DF124" s="1022"/>
      <c r="DG124" s="1005" t="s">
        <v>142</v>
      </c>
      <c r="DH124" s="987"/>
      <c r="DI124" s="987"/>
      <c r="DJ124" s="987"/>
      <c r="DK124" s="988"/>
      <c r="DL124" s="986" t="s">
        <v>142</v>
      </c>
      <c r="DM124" s="987"/>
      <c r="DN124" s="987"/>
      <c r="DO124" s="987"/>
      <c r="DP124" s="988"/>
      <c r="DQ124" s="986" t="s">
        <v>142</v>
      </c>
      <c r="DR124" s="987"/>
      <c r="DS124" s="987"/>
      <c r="DT124" s="987"/>
      <c r="DU124" s="988"/>
      <c r="DV124" s="989" t="s">
        <v>142</v>
      </c>
      <c r="DW124" s="990"/>
      <c r="DX124" s="990"/>
      <c r="DY124" s="990"/>
      <c r="DZ124" s="991"/>
    </row>
    <row r="125" spans="1:130" s="229" customFormat="1" ht="26.25" customHeight="1" x14ac:dyDescent="0.2">
      <c r="A125" s="1058"/>
      <c r="B125" s="950"/>
      <c r="C125" s="923" t="s">
        <v>468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142</v>
      </c>
      <c r="AB125" s="960"/>
      <c r="AC125" s="960"/>
      <c r="AD125" s="960"/>
      <c r="AE125" s="961"/>
      <c r="AF125" s="962" t="s">
        <v>142</v>
      </c>
      <c r="AG125" s="960"/>
      <c r="AH125" s="960"/>
      <c r="AI125" s="960"/>
      <c r="AJ125" s="961"/>
      <c r="AK125" s="962" t="s">
        <v>142</v>
      </c>
      <c r="AL125" s="960"/>
      <c r="AM125" s="960"/>
      <c r="AN125" s="960"/>
      <c r="AO125" s="961"/>
      <c r="AP125" s="963" t="s">
        <v>443</v>
      </c>
      <c r="AQ125" s="964"/>
      <c r="AR125" s="964"/>
      <c r="AS125" s="964"/>
      <c r="AT125" s="96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3" t="s">
        <v>481</v>
      </c>
      <c r="CL125" s="1008"/>
      <c r="CM125" s="1008"/>
      <c r="CN125" s="1008"/>
      <c r="CO125" s="1009"/>
      <c r="CP125" s="930" t="s">
        <v>482</v>
      </c>
      <c r="CQ125" s="898"/>
      <c r="CR125" s="898"/>
      <c r="CS125" s="898"/>
      <c r="CT125" s="898"/>
      <c r="CU125" s="898"/>
      <c r="CV125" s="898"/>
      <c r="CW125" s="898"/>
      <c r="CX125" s="898"/>
      <c r="CY125" s="898"/>
      <c r="CZ125" s="898"/>
      <c r="DA125" s="898"/>
      <c r="DB125" s="898"/>
      <c r="DC125" s="898"/>
      <c r="DD125" s="898"/>
      <c r="DE125" s="898"/>
      <c r="DF125" s="899"/>
      <c r="DG125" s="931" t="s">
        <v>142</v>
      </c>
      <c r="DH125" s="932"/>
      <c r="DI125" s="932"/>
      <c r="DJ125" s="932"/>
      <c r="DK125" s="932"/>
      <c r="DL125" s="932" t="s">
        <v>142</v>
      </c>
      <c r="DM125" s="932"/>
      <c r="DN125" s="932"/>
      <c r="DO125" s="932"/>
      <c r="DP125" s="932"/>
      <c r="DQ125" s="932" t="s">
        <v>443</v>
      </c>
      <c r="DR125" s="932"/>
      <c r="DS125" s="932"/>
      <c r="DT125" s="932"/>
      <c r="DU125" s="932"/>
      <c r="DV125" s="933" t="s">
        <v>443</v>
      </c>
      <c r="DW125" s="933"/>
      <c r="DX125" s="933"/>
      <c r="DY125" s="933"/>
      <c r="DZ125" s="934"/>
    </row>
    <row r="126" spans="1:130" s="229" customFormat="1" ht="26.25" customHeight="1" thickBot="1" x14ac:dyDescent="0.25">
      <c r="A126" s="1058"/>
      <c r="B126" s="950"/>
      <c r="C126" s="923" t="s">
        <v>470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142</v>
      </c>
      <c r="AB126" s="960"/>
      <c r="AC126" s="960"/>
      <c r="AD126" s="960"/>
      <c r="AE126" s="961"/>
      <c r="AF126" s="962" t="s">
        <v>142</v>
      </c>
      <c r="AG126" s="960"/>
      <c r="AH126" s="960"/>
      <c r="AI126" s="960"/>
      <c r="AJ126" s="961"/>
      <c r="AK126" s="962" t="s">
        <v>142</v>
      </c>
      <c r="AL126" s="960"/>
      <c r="AM126" s="960"/>
      <c r="AN126" s="960"/>
      <c r="AO126" s="961"/>
      <c r="AP126" s="963" t="s">
        <v>142</v>
      </c>
      <c r="AQ126" s="964"/>
      <c r="AR126" s="964"/>
      <c r="AS126" s="964"/>
      <c r="AT126" s="96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4"/>
      <c r="CL126" s="1011"/>
      <c r="CM126" s="1011"/>
      <c r="CN126" s="1011"/>
      <c r="CO126" s="1012"/>
      <c r="CP126" s="923" t="s">
        <v>483</v>
      </c>
      <c r="CQ126" s="924"/>
      <c r="CR126" s="924"/>
      <c r="CS126" s="924"/>
      <c r="CT126" s="924"/>
      <c r="CU126" s="924"/>
      <c r="CV126" s="924"/>
      <c r="CW126" s="924"/>
      <c r="CX126" s="924"/>
      <c r="CY126" s="924"/>
      <c r="CZ126" s="924"/>
      <c r="DA126" s="924"/>
      <c r="DB126" s="924"/>
      <c r="DC126" s="924"/>
      <c r="DD126" s="924"/>
      <c r="DE126" s="924"/>
      <c r="DF126" s="925"/>
      <c r="DG126" s="926" t="s">
        <v>142</v>
      </c>
      <c r="DH126" s="927"/>
      <c r="DI126" s="927"/>
      <c r="DJ126" s="927"/>
      <c r="DK126" s="927"/>
      <c r="DL126" s="927" t="s">
        <v>142</v>
      </c>
      <c r="DM126" s="927"/>
      <c r="DN126" s="927"/>
      <c r="DO126" s="927"/>
      <c r="DP126" s="927"/>
      <c r="DQ126" s="927" t="s">
        <v>443</v>
      </c>
      <c r="DR126" s="927"/>
      <c r="DS126" s="927"/>
      <c r="DT126" s="927"/>
      <c r="DU126" s="927"/>
      <c r="DV126" s="928" t="s">
        <v>142</v>
      </c>
      <c r="DW126" s="928"/>
      <c r="DX126" s="928"/>
      <c r="DY126" s="928"/>
      <c r="DZ126" s="929"/>
    </row>
    <row r="127" spans="1:130" s="229" customFormat="1" ht="26.25" customHeight="1" x14ac:dyDescent="0.2">
      <c r="A127" s="1059"/>
      <c r="B127" s="952"/>
      <c r="C127" s="974" t="s">
        <v>484</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1714</v>
      </c>
      <c r="AB127" s="960"/>
      <c r="AC127" s="960"/>
      <c r="AD127" s="960"/>
      <c r="AE127" s="961"/>
      <c r="AF127" s="962">
        <v>1452</v>
      </c>
      <c r="AG127" s="960"/>
      <c r="AH127" s="960"/>
      <c r="AI127" s="960"/>
      <c r="AJ127" s="961"/>
      <c r="AK127" s="962">
        <v>1122</v>
      </c>
      <c r="AL127" s="960"/>
      <c r="AM127" s="960"/>
      <c r="AN127" s="960"/>
      <c r="AO127" s="961"/>
      <c r="AP127" s="963">
        <v>0</v>
      </c>
      <c r="AQ127" s="964"/>
      <c r="AR127" s="964"/>
      <c r="AS127" s="964"/>
      <c r="AT127" s="965"/>
      <c r="AU127" s="231"/>
      <c r="AV127" s="231"/>
      <c r="AW127" s="231"/>
      <c r="AX127" s="1032" t="s">
        <v>485</v>
      </c>
      <c r="AY127" s="1033"/>
      <c r="AZ127" s="1033"/>
      <c r="BA127" s="1033"/>
      <c r="BB127" s="1033"/>
      <c r="BC127" s="1033"/>
      <c r="BD127" s="1033"/>
      <c r="BE127" s="1034"/>
      <c r="BF127" s="1035" t="s">
        <v>486</v>
      </c>
      <c r="BG127" s="1033"/>
      <c r="BH127" s="1033"/>
      <c r="BI127" s="1033"/>
      <c r="BJ127" s="1033"/>
      <c r="BK127" s="1033"/>
      <c r="BL127" s="1034"/>
      <c r="BM127" s="1035" t="s">
        <v>487</v>
      </c>
      <c r="BN127" s="1033"/>
      <c r="BO127" s="1033"/>
      <c r="BP127" s="1033"/>
      <c r="BQ127" s="1033"/>
      <c r="BR127" s="1033"/>
      <c r="BS127" s="1034"/>
      <c r="BT127" s="1035" t="s">
        <v>488</v>
      </c>
      <c r="BU127" s="1033"/>
      <c r="BV127" s="1033"/>
      <c r="BW127" s="1033"/>
      <c r="BX127" s="1033"/>
      <c r="BY127" s="1033"/>
      <c r="BZ127" s="1056"/>
      <c r="CA127" s="231"/>
      <c r="CB127" s="231"/>
      <c r="CC127" s="231"/>
      <c r="CD127" s="254"/>
      <c r="CE127" s="254"/>
      <c r="CF127" s="254"/>
      <c r="CG127" s="231"/>
      <c r="CH127" s="231"/>
      <c r="CI127" s="231"/>
      <c r="CJ127" s="253"/>
      <c r="CK127" s="1024"/>
      <c r="CL127" s="1011"/>
      <c r="CM127" s="1011"/>
      <c r="CN127" s="1011"/>
      <c r="CO127" s="1012"/>
      <c r="CP127" s="923" t="s">
        <v>489</v>
      </c>
      <c r="CQ127" s="924"/>
      <c r="CR127" s="924"/>
      <c r="CS127" s="924"/>
      <c r="CT127" s="924"/>
      <c r="CU127" s="924"/>
      <c r="CV127" s="924"/>
      <c r="CW127" s="924"/>
      <c r="CX127" s="924"/>
      <c r="CY127" s="924"/>
      <c r="CZ127" s="924"/>
      <c r="DA127" s="924"/>
      <c r="DB127" s="924"/>
      <c r="DC127" s="924"/>
      <c r="DD127" s="924"/>
      <c r="DE127" s="924"/>
      <c r="DF127" s="925"/>
      <c r="DG127" s="926" t="s">
        <v>443</v>
      </c>
      <c r="DH127" s="927"/>
      <c r="DI127" s="927"/>
      <c r="DJ127" s="927"/>
      <c r="DK127" s="927"/>
      <c r="DL127" s="927" t="s">
        <v>443</v>
      </c>
      <c r="DM127" s="927"/>
      <c r="DN127" s="927"/>
      <c r="DO127" s="927"/>
      <c r="DP127" s="927"/>
      <c r="DQ127" s="927" t="s">
        <v>142</v>
      </c>
      <c r="DR127" s="927"/>
      <c r="DS127" s="927"/>
      <c r="DT127" s="927"/>
      <c r="DU127" s="927"/>
      <c r="DV127" s="928" t="s">
        <v>142</v>
      </c>
      <c r="DW127" s="928"/>
      <c r="DX127" s="928"/>
      <c r="DY127" s="928"/>
      <c r="DZ127" s="929"/>
    </row>
    <row r="128" spans="1:130" s="229" customFormat="1" ht="26.25" customHeight="1" thickBot="1" x14ac:dyDescent="0.25">
      <c r="A128" s="1042" t="s">
        <v>490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491</v>
      </c>
      <c r="X128" s="1044"/>
      <c r="Y128" s="1044"/>
      <c r="Z128" s="1045"/>
      <c r="AA128" s="1046">
        <v>3120</v>
      </c>
      <c r="AB128" s="1047"/>
      <c r="AC128" s="1047"/>
      <c r="AD128" s="1047"/>
      <c r="AE128" s="1048"/>
      <c r="AF128" s="1049">
        <v>3473</v>
      </c>
      <c r="AG128" s="1047"/>
      <c r="AH128" s="1047"/>
      <c r="AI128" s="1047"/>
      <c r="AJ128" s="1048"/>
      <c r="AK128" s="1049">
        <v>3651</v>
      </c>
      <c r="AL128" s="1047"/>
      <c r="AM128" s="1047"/>
      <c r="AN128" s="1047"/>
      <c r="AO128" s="1048"/>
      <c r="AP128" s="1050"/>
      <c r="AQ128" s="1051"/>
      <c r="AR128" s="1051"/>
      <c r="AS128" s="1051"/>
      <c r="AT128" s="1052"/>
      <c r="AU128" s="231"/>
      <c r="AV128" s="231"/>
      <c r="AW128" s="231"/>
      <c r="AX128" s="897" t="s">
        <v>492</v>
      </c>
      <c r="AY128" s="898"/>
      <c r="AZ128" s="898"/>
      <c r="BA128" s="898"/>
      <c r="BB128" s="898"/>
      <c r="BC128" s="898"/>
      <c r="BD128" s="898"/>
      <c r="BE128" s="899"/>
      <c r="BF128" s="1053" t="s">
        <v>142</v>
      </c>
      <c r="BG128" s="1054"/>
      <c r="BH128" s="1054"/>
      <c r="BI128" s="1054"/>
      <c r="BJ128" s="1054"/>
      <c r="BK128" s="1054"/>
      <c r="BL128" s="1055"/>
      <c r="BM128" s="1053">
        <v>14.67</v>
      </c>
      <c r="BN128" s="1054"/>
      <c r="BO128" s="1054"/>
      <c r="BP128" s="1054"/>
      <c r="BQ128" s="1054"/>
      <c r="BR128" s="1054"/>
      <c r="BS128" s="1055"/>
      <c r="BT128" s="1053">
        <v>20</v>
      </c>
      <c r="BU128" s="1054"/>
      <c r="BV128" s="1054"/>
      <c r="BW128" s="1054"/>
      <c r="BX128" s="1054"/>
      <c r="BY128" s="1054"/>
      <c r="BZ128" s="1077"/>
      <c r="CA128" s="254"/>
      <c r="CB128" s="254"/>
      <c r="CC128" s="254"/>
      <c r="CD128" s="254"/>
      <c r="CE128" s="254"/>
      <c r="CF128" s="254"/>
      <c r="CG128" s="231"/>
      <c r="CH128" s="231"/>
      <c r="CI128" s="231"/>
      <c r="CJ128" s="253"/>
      <c r="CK128" s="1025"/>
      <c r="CL128" s="1026"/>
      <c r="CM128" s="1026"/>
      <c r="CN128" s="1026"/>
      <c r="CO128" s="1027"/>
      <c r="CP128" s="1036" t="s">
        <v>493</v>
      </c>
      <c r="CQ128" s="726"/>
      <c r="CR128" s="726"/>
      <c r="CS128" s="726"/>
      <c r="CT128" s="726"/>
      <c r="CU128" s="726"/>
      <c r="CV128" s="726"/>
      <c r="CW128" s="726"/>
      <c r="CX128" s="726"/>
      <c r="CY128" s="726"/>
      <c r="CZ128" s="726"/>
      <c r="DA128" s="726"/>
      <c r="DB128" s="726"/>
      <c r="DC128" s="726"/>
      <c r="DD128" s="726"/>
      <c r="DE128" s="726"/>
      <c r="DF128" s="1037"/>
      <c r="DG128" s="1038" t="s">
        <v>443</v>
      </c>
      <c r="DH128" s="1039"/>
      <c r="DI128" s="1039"/>
      <c r="DJ128" s="1039"/>
      <c r="DK128" s="1039"/>
      <c r="DL128" s="1039" t="s">
        <v>443</v>
      </c>
      <c r="DM128" s="1039"/>
      <c r="DN128" s="1039"/>
      <c r="DO128" s="1039"/>
      <c r="DP128" s="1039"/>
      <c r="DQ128" s="1039" t="s">
        <v>142</v>
      </c>
      <c r="DR128" s="1039"/>
      <c r="DS128" s="1039"/>
      <c r="DT128" s="1039"/>
      <c r="DU128" s="1039"/>
      <c r="DV128" s="1040" t="s">
        <v>142</v>
      </c>
      <c r="DW128" s="1040"/>
      <c r="DX128" s="1040"/>
      <c r="DY128" s="1040"/>
      <c r="DZ128" s="1041"/>
    </row>
    <row r="129" spans="1:131" s="229"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494</v>
      </c>
      <c r="X129" s="1072"/>
      <c r="Y129" s="1072"/>
      <c r="Z129" s="1073"/>
      <c r="AA129" s="959">
        <v>5505444</v>
      </c>
      <c r="AB129" s="960"/>
      <c r="AC129" s="960"/>
      <c r="AD129" s="960"/>
      <c r="AE129" s="961"/>
      <c r="AF129" s="962">
        <v>5737156</v>
      </c>
      <c r="AG129" s="960"/>
      <c r="AH129" s="960"/>
      <c r="AI129" s="960"/>
      <c r="AJ129" s="961"/>
      <c r="AK129" s="962">
        <v>5547134</v>
      </c>
      <c r="AL129" s="960"/>
      <c r="AM129" s="960"/>
      <c r="AN129" s="960"/>
      <c r="AO129" s="961"/>
      <c r="AP129" s="1074"/>
      <c r="AQ129" s="1075"/>
      <c r="AR129" s="1075"/>
      <c r="AS129" s="1075"/>
      <c r="AT129" s="1076"/>
      <c r="AU129" s="232"/>
      <c r="AV129" s="232"/>
      <c r="AW129" s="232"/>
      <c r="AX129" s="1066" t="s">
        <v>495</v>
      </c>
      <c r="AY129" s="924"/>
      <c r="AZ129" s="924"/>
      <c r="BA129" s="924"/>
      <c r="BB129" s="924"/>
      <c r="BC129" s="924"/>
      <c r="BD129" s="924"/>
      <c r="BE129" s="925"/>
      <c r="BF129" s="1067" t="s">
        <v>443</v>
      </c>
      <c r="BG129" s="1068"/>
      <c r="BH129" s="1068"/>
      <c r="BI129" s="1068"/>
      <c r="BJ129" s="1068"/>
      <c r="BK129" s="1068"/>
      <c r="BL129" s="1069"/>
      <c r="BM129" s="1067">
        <v>19.670000000000002</v>
      </c>
      <c r="BN129" s="1068"/>
      <c r="BO129" s="1068"/>
      <c r="BP129" s="1068"/>
      <c r="BQ129" s="1068"/>
      <c r="BR129" s="1068"/>
      <c r="BS129" s="1069"/>
      <c r="BT129" s="1067">
        <v>30</v>
      </c>
      <c r="BU129" s="1068"/>
      <c r="BV129" s="1068"/>
      <c r="BW129" s="1068"/>
      <c r="BX129" s="1068"/>
      <c r="BY129" s="1068"/>
      <c r="BZ129" s="1070"/>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935" t="s">
        <v>496</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497</v>
      </c>
      <c r="X130" s="1072"/>
      <c r="Y130" s="1072"/>
      <c r="Z130" s="1073"/>
      <c r="AA130" s="959">
        <v>1148840</v>
      </c>
      <c r="AB130" s="960"/>
      <c r="AC130" s="960"/>
      <c r="AD130" s="960"/>
      <c r="AE130" s="961"/>
      <c r="AF130" s="962">
        <v>1130858</v>
      </c>
      <c r="AG130" s="960"/>
      <c r="AH130" s="960"/>
      <c r="AI130" s="960"/>
      <c r="AJ130" s="961"/>
      <c r="AK130" s="962">
        <v>1039139</v>
      </c>
      <c r="AL130" s="960"/>
      <c r="AM130" s="960"/>
      <c r="AN130" s="960"/>
      <c r="AO130" s="961"/>
      <c r="AP130" s="1074"/>
      <c r="AQ130" s="1075"/>
      <c r="AR130" s="1075"/>
      <c r="AS130" s="1075"/>
      <c r="AT130" s="1076"/>
      <c r="AU130" s="232"/>
      <c r="AV130" s="232"/>
      <c r="AW130" s="232"/>
      <c r="AX130" s="1066" t="s">
        <v>498</v>
      </c>
      <c r="AY130" s="924"/>
      <c r="AZ130" s="924"/>
      <c r="BA130" s="924"/>
      <c r="BB130" s="924"/>
      <c r="BC130" s="924"/>
      <c r="BD130" s="924"/>
      <c r="BE130" s="925"/>
      <c r="BF130" s="1102">
        <v>9.9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499</v>
      </c>
      <c r="X131" s="1109"/>
      <c r="Y131" s="1109"/>
      <c r="Z131" s="1110"/>
      <c r="AA131" s="1005">
        <v>4356604</v>
      </c>
      <c r="AB131" s="987"/>
      <c r="AC131" s="987"/>
      <c r="AD131" s="987"/>
      <c r="AE131" s="988"/>
      <c r="AF131" s="986">
        <v>4606298</v>
      </c>
      <c r="AG131" s="987"/>
      <c r="AH131" s="987"/>
      <c r="AI131" s="987"/>
      <c r="AJ131" s="988"/>
      <c r="AK131" s="986">
        <v>4507995</v>
      </c>
      <c r="AL131" s="987"/>
      <c r="AM131" s="987"/>
      <c r="AN131" s="987"/>
      <c r="AO131" s="988"/>
      <c r="AP131" s="1111"/>
      <c r="AQ131" s="1112"/>
      <c r="AR131" s="1112"/>
      <c r="AS131" s="1112"/>
      <c r="AT131" s="1113"/>
      <c r="AU131" s="232"/>
      <c r="AV131" s="232"/>
      <c r="AW131" s="232"/>
      <c r="AX131" s="1084" t="s">
        <v>500</v>
      </c>
      <c r="AY131" s="726"/>
      <c r="AZ131" s="726"/>
      <c r="BA131" s="726"/>
      <c r="BB131" s="726"/>
      <c r="BC131" s="726"/>
      <c r="BD131" s="726"/>
      <c r="BE131" s="1037"/>
      <c r="BF131" s="1085">
        <v>47.4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1091" t="s">
        <v>501</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502</v>
      </c>
      <c r="W132" s="1095"/>
      <c r="X132" s="1095"/>
      <c r="Y132" s="1095"/>
      <c r="Z132" s="1096"/>
      <c r="AA132" s="1097">
        <v>10.92417397</v>
      </c>
      <c r="AB132" s="1098"/>
      <c r="AC132" s="1098"/>
      <c r="AD132" s="1098"/>
      <c r="AE132" s="1099"/>
      <c r="AF132" s="1100">
        <v>8.5213766020000001</v>
      </c>
      <c r="AG132" s="1098"/>
      <c r="AH132" s="1098"/>
      <c r="AI132" s="1098"/>
      <c r="AJ132" s="1099"/>
      <c r="AK132" s="1100">
        <v>10.26263339</v>
      </c>
      <c r="AL132" s="1098"/>
      <c r="AM132" s="1098"/>
      <c r="AN132" s="1098"/>
      <c r="AO132" s="1099"/>
      <c r="AP132" s="1002"/>
      <c r="AQ132" s="1003"/>
      <c r="AR132" s="1003"/>
      <c r="AS132" s="1003"/>
      <c r="AT132" s="1101"/>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503</v>
      </c>
      <c r="W133" s="1078"/>
      <c r="X133" s="1078"/>
      <c r="Y133" s="1078"/>
      <c r="Z133" s="1079"/>
      <c r="AA133" s="1080">
        <v>12.1</v>
      </c>
      <c r="AB133" s="1081"/>
      <c r="AC133" s="1081"/>
      <c r="AD133" s="1081"/>
      <c r="AE133" s="1082"/>
      <c r="AF133" s="1080">
        <v>10.4</v>
      </c>
      <c r="AG133" s="1081"/>
      <c r="AH133" s="1081"/>
      <c r="AI133" s="1081"/>
      <c r="AJ133" s="1082"/>
      <c r="AK133" s="1080">
        <v>9.9</v>
      </c>
      <c r="AL133" s="1081"/>
      <c r="AM133" s="1081"/>
      <c r="AN133" s="1081"/>
      <c r="AO133" s="1082"/>
      <c r="AP133" s="1029"/>
      <c r="AQ133" s="1030"/>
      <c r="AR133" s="1030"/>
      <c r="AS133" s="1030"/>
      <c r="AT133" s="1083"/>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DdDSfE8owi5ahCgULvIHMa5+eUn//2ErDSBwNPOsv1xZuCBe4cy8NDQpBwJSLxJ0Bnf7SONbQ5eosbWpcnSpPg==" saltValue="5AHKB4kMM/9uZI0k9Gs0K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S8:CG8"/>
    <mergeCell ref="BS7:CG7"/>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504</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vZzi/coZd+tb84664yr/bU+VP4LQsi59XMCkgE7FDoY853ahryXvJJTVOv9PoRJy3CF6iokL00tPwXaAUUbkHA==" saltValue="37soLaXI3d73XAGp5O80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TPrrV4blLoPa6VrcVRgueCmTwVEWMkXSnRNIlFwbjvdvqhWd376Cv9OCsHwLE7lzHhkk+c3deZH7QVJUHUFtA==" saltValue="CZh85zC0UPPxKML4scuz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505</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506</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5" t="s">
        <v>507</v>
      </c>
      <c r="AP7" s="271"/>
      <c r="AQ7" s="272" t="s">
        <v>508</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6"/>
      <c r="AP8" s="277" t="s">
        <v>509</v>
      </c>
      <c r="AQ8" s="278" t="s">
        <v>510</v>
      </c>
      <c r="AR8" s="279" t="s">
        <v>511</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7" t="s">
        <v>512</v>
      </c>
      <c r="AL9" s="1118"/>
      <c r="AM9" s="1118"/>
      <c r="AN9" s="1119"/>
      <c r="AO9" s="280">
        <v>1890490</v>
      </c>
      <c r="AP9" s="280">
        <v>130307</v>
      </c>
      <c r="AQ9" s="281">
        <v>121814</v>
      </c>
      <c r="AR9" s="282">
        <v>7</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7" t="s">
        <v>513</v>
      </c>
      <c r="AL10" s="1118"/>
      <c r="AM10" s="1118"/>
      <c r="AN10" s="1119"/>
      <c r="AO10" s="283">
        <v>181419</v>
      </c>
      <c r="AP10" s="283">
        <v>12505</v>
      </c>
      <c r="AQ10" s="284">
        <v>18777</v>
      </c>
      <c r="AR10" s="285">
        <v>-33.4</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7" t="s">
        <v>514</v>
      </c>
      <c r="AL11" s="1118"/>
      <c r="AM11" s="1118"/>
      <c r="AN11" s="1119"/>
      <c r="AO11" s="283" t="s">
        <v>515</v>
      </c>
      <c r="AP11" s="283" t="s">
        <v>515</v>
      </c>
      <c r="AQ11" s="284">
        <v>3489</v>
      </c>
      <c r="AR11" s="285" t="s">
        <v>515</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7" t="s">
        <v>516</v>
      </c>
      <c r="AL12" s="1118"/>
      <c r="AM12" s="1118"/>
      <c r="AN12" s="1119"/>
      <c r="AO12" s="283" t="s">
        <v>515</v>
      </c>
      <c r="AP12" s="283" t="s">
        <v>515</v>
      </c>
      <c r="AQ12" s="284" t="s">
        <v>515</v>
      </c>
      <c r="AR12" s="285" t="s">
        <v>515</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7" t="s">
        <v>517</v>
      </c>
      <c r="AL13" s="1118"/>
      <c r="AM13" s="1118"/>
      <c r="AN13" s="1119"/>
      <c r="AO13" s="283">
        <v>27522</v>
      </c>
      <c r="AP13" s="283">
        <v>1897</v>
      </c>
      <c r="AQ13" s="284">
        <v>6796</v>
      </c>
      <c r="AR13" s="285">
        <v>-72.099999999999994</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7" t="s">
        <v>518</v>
      </c>
      <c r="AL14" s="1118"/>
      <c r="AM14" s="1118"/>
      <c r="AN14" s="1119"/>
      <c r="AO14" s="283">
        <v>22514</v>
      </c>
      <c r="AP14" s="283">
        <v>1552</v>
      </c>
      <c r="AQ14" s="284">
        <v>2572</v>
      </c>
      <c r="AR14" s="285">
        <v>-39.700000000000003</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20" t="s">
        <v>519</v>
      </c>
      <c r="AL15" s="1121"/>
      <c r="AM15" s="1121"/>
      <c r="AN15" s="1122"/>
      <c r="AO15" s="283">
        <v>-114927</v>
      </c>
      <c r="AP15" s="283">
        <v>-7922</v>
      </c>
      <c r="AQ15" s="284">
        <v>-9119</v>
      </c>
      <c r="AR15" s="285">
        <v>-13.1</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20" t="s">
        <v>193</v>
      </c>
      <c r="AL16" s="1121"/>
      <c r="AM16" s="1121"/>
      <c r="AN16" s="1122"/>
      <c r="AO16" s="283">
        <v>2007018</v>
      </c>
      <c r="AP16" s="283">
        <v>138339</v>
      </c>
      <c r="AQ16" s="284">
        <v>144330</v>
      </c>
      <c r="AR16" s="285">
        <v>-4.2</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520</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521</v>
      </c>
      <c r="AP20" s="292" t="s">
        <v>522</v>
      </c>
      <c r="AQ20" s="293" t="s">
        <v>523</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3" t="s">
        <v>524</v>
      </c>
      <c r="AL21" s="1124"/>
      <c r="AM21" s="1124"/>
      <c r="AN21" s="1125"/>
      <c r="AO21" s="296">
        <v>12.27</v>
      </c>
      <c r="AP21" s="297">
        <v>12.76</v>
      </c>
      <c r="AQ21" s="298">
        <v>-0.49</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3" t="s">
        <v>525</v>
      </c>
      <c r="AL22" s="1124"/>
      <c r="AM22" s="1124"/>
      <c r="AN22" s="1125"/>
      <c r="AO22" s="301">
        <v>93.7</v>
      </c>
      <c r="AP22" s="302">
        <v>95.6</v>
      </c>
      <c r="AQ22" s="303">
        <v>-1.9</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14" t="s">
        <v>526</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6"/>
    </row>
    <row r="27" spans="1:46" ht="13.2" x14ac:dyDescent="0.2">
      <c r="A27" s="308"/>
      <c r="AO27" s="261"/>
      <c r="AP27" s="261"/>
      <c r="AQ27" s="261"/>
      <c r="AR27" s="261"/>
      <c r="AS27" s="261"/>
      <c r="AT27" s="261"/>
    </row>
    <row r="28" spans="1:46" ht="16.2" x14ac:dyDescent="0.2">
      <c r="A28" s="262" t="s">
        <v>527</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528</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5" t="s">
        <v>507</v>
      </c>
      <c r="AP30" s="271"/>
      <c r="AQ30" s="272" t="s">
        <v>508</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6"/>
      <c r="AP31" s="277" t="s">
        <v>509</v>
      </c>
      <c r="AQ31" s="278" t="s">
        <v>510</v>
      </c>
      <c r="AR31" s="279" t="s">
        <v>511</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31" t="s">
        <v>529</v>
      </c>
      <c r="AL32" s="1132"/>
      <c r="AM32" s="1132"/>
      <c r="AN32" s="1133"/>
      <c r="AO32" s="311">
        <v>715325</v>
      </c>
      <c r="AP32" s="311">
        <v>49306</v>
      </c>
      <c r="AQ32" s="312">
        <v>83451</v>
      </c>
      <c r="AR32" s="313">
        <v>-40.9</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31" t="s">
        <v>530</v>
      </c>
      <c r="AL33" s="1132"/>
      <c r="AM33" s="1132"/>
      <c r="AN33" s="1133"/>
      <c r="AO33" s="311" t="s">
        <v>515</v>
      </c>
      <c r="AP33" s="311" t="s">
        <v>515</v>
      </c>
      <c r="AQ33" s="312" t="s">
        <v>515</v>
      </c>
      <c r="AR33" s="313" t="s">
        <v>515</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31" t="s">
        <v>531</v>
      </c>
      <c r="AL34" s="1132"/>
      <c r="AM34" s="1132"/>
      <c r="AN34" s="1133"/>
      <c r="AO34" s="311" t="s">
        <v>515</v>
      </c>
      <c r="AP34" s="311" t="s">
        <v>515</v>
      </c>
      <c r="AQ34" s="312" t="s">
        <v>515</v>
      </c>
      <c r="AR34" s="313" t="s">
        <v>515</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31" t="s">
        <v>532</v>
      </c>
      <c r="AL35" s="1132"/>
      <c r="AM35" s="1132"/>
      <c r="AN35" s="1133"/>
      <c r="AO35" s="311">
        <v>766095</v>
      </c>
      <c r="AP35" s="311">
        <v>52805</v>
      </c>
      <c r="AQ35" s="312">
        <v>28003</v>
      </c>
      <c r="AR35" s="313">
        <v>88.6</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31" t="s">
        <v>533</v>
      </c>
      <c r="AL36" s="1132"/>
      <c r="AM36" s="1132"/>
      <c r="AN36" s="1133"/>
      <c r="AO36" s="311">
        <v>22887</v>
      </c>
      <c r="AP36" s="311">
        <v>1578</v>
      </c>
      <c r="AQ36" s="312">
        <v>3357</v>
      </c>
      <c r="AR36" s="313">
        <v>-53</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31" t="s">
        <v>534</v>
      </c>
      <c r="AL37" s="1132"/>
      <c r="AM37" s="1132"/>
      <c r="AN37" s="1133"/>
      <c r="AO37" s="311">
        <v>1122</v>
      </c>
      <c r="AP37" s="311">
        <v>77</v>
      </c>
      <c r="AQ37" s="312">
        <v>824</v>
      </c>
      <c r="AR37" s="313">
        <v>-90.7</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4" t="s">
        <v>535</v>
      </c>
      <c r="AL38" s="1135"/>
      <c r="AM38" s="1135"/>
      <c r="AN38" s="1136"/>
      <c r="AO38" s="314" t="s">
        <v>515</v>
      </c>
      <c r="AP38" s="314" t="s">
        <v>515</v>
      </c>
      <c r="AQ38" s="315">
        <v>11</v>
      </c>
      <c r="AR38" s="303" t="s">
        <v>515</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4" t="s">
        <v>536</v>
      </c>
      <c r="AL39" s="1135"/>
      <c r="AM39" s="1135"/>
      <c r="AN39" s="1136"/>
      <c r="AO39" s="311">
        <v>-3651</v>
      </c>
      <c r="AP39" s="311">
        <v>-252</v>
      </c>
      <c r="AQ39" s="312">
        <v>-3327</v>
      </c>
      <c r="AR39" s="313">
        <v>-92.4</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31" t="s">
        <v>537</v>
      </c>
      <c r="AL40" s="1132"/>
      <c r="AM40" s="1132"/>
      <c r="AN40" s="1133"/>
      <c r="AO40" s="311">
        <v>-1039139</v>
      </c>
      <c r="AP40" s="311">
        <v>-71625</v>
      </c>
      <c r="AQ40" s="312">
        <v>-75351</v>
      </c>
      <c r="AR40" s="313">
        <v>-4.9000000000000004</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7" t="s">
        <v>305</v>
      </c>
      <c r="AL41" s="1138"/>
      <c r="AM41" s="1138"/>
      <c r="AN41" s="1139"/>
      <c r="AO41" s="311">
        <v>462639</v>
      </c>
      <c r="AP41" s="311">
        <v>31889</v>
      </c>
      <c r="AQ41" s="312">
        <v>36968</v>
      </c>
      <c r="AR41" s="313">
        <v>-13.7</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538</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539</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540</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6" t="s">
        <v>507</v>
      </c>
      <c r="AN49" s="1128" t="s">
        <v>541</v>
      </c>
      <c r="AO49" s="1129"/>
      <c r="AP49" s="1129"/>
      <c r="AQ49" s="1129"/>
      <c r="AR49" s="1130"/>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7"/>
      <c r="AN50" s="327" t="s">
        <v>542</v>
      </c>
      <c r="AO50" s="328" t="s">
        <v>543</v>
      </c>
      <c r="AP50" s="329" t="s">
        <v>544</v>
      </c>
      <c r="AQ50" s="330" t="s">
        <v>545</v>
      </c>
      <c r="AR50" s="331" t="s">
        <v>546</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547</v>
      </c>
      <c r="AL51" s="324"/>
      <c r="AM51" s="332">
        <v>969657</v>
      </c>
      <c r="AN51" s="333">
        <v>64135</v>
      </c>
      <c r="AO51" s="334">
        <v>-2.2999999999999998</v>
      </c>
      <c r="AP51" s="335">
        <v>115050</v>
      </c>
      <c r="AQ51" s="336">
        <v>1</v>
      </c>
      <c r="AR51" s="337">
        <v>-3.3</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548</v>
      </c>
      <c r="AM52" s="340">
        <v>495828</v>
      </c>
      <c r="AN52" s="341">
        <v>32795</v>
      </c>
      <c r="AO52" s="342">
        <v>20.3</v>
      </c>
      <c r="AP52" s="343">
        <v>53792</v>
      </c>
      <c r="AQ52" s="344">
        <v>1.2</v>
      </c>
      <c r="AR52" s="345">
        <v>19.100000000000001</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549</v>
      </c>
      <c r="AL53" s="324"/>
      <c r="AM53" s="332">
        <v>844972</v>
      </c>
      <c r="AN53" s="333">
        <v>56543</v>
      </c>
      <c r="AO53" s="334">
        <v>-11.8</v>
      </c>
      <c r="AP53" s="335">
        <v>118252</v>
      </c>
      <c r="AQ53" s="336">
        <v>2.8</v>
      </c>
      <c r="AR53" s="337">
        <v>-14.6</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548</v>
      </c>
      <c r="AM54" s="340">
        <v>244354</v>
      </c>
      <c r="AN54" s="341">
        <v>16351</v>
      </c>
      <c r="AO54" s="342">
        <v>-50.1</v>
      </c>
      <c r="AP54" s="343">
        <v>49994</v>
      </c>
      <c r="AQ54" s="344">
        <v>-7.1</v>
      </c>
      <c r="AR54" s="345">
        <v>-43</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550</v>
      </c>
      <c r="AL55" s="324"/>
      <c r="AM55" s="332">
        <v>983614</v>
      </c>
      <c r="AN55" s="333">
        <v>66772</v>
      </c>
      <c r="AO55" s="334">
        <v>18.100000000000001</v>
      </c>
      <c r="AP55" s="335">
        <v>120302</v>
      </c>
      <c r="AQ55" s="336">
        <v>1.7</v>
      </c>
      <c r="AR55" s="337">
        <v>16.399999999999999</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548</v>
      </c>
      <c r="AM56" s="340">
        <v>448001</v>
      </c>
      <c r="AN56" s="341">
        <v>30412</v>
      </c>
      <c r="AO56" s="342">
        <v>86</v>
      </c>
      <c r="AP56" s="343">
        <v>59328</v>
      </c>
      <c r="AQ56" s="344">
        <v>18.7</v>
      </c>
      <c r="AR56" s="345">
        <v>67.3</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551</v>
      </c>
      <c r="AL57" s="324"/>
      <c r="AM57" s="332">
        <v>1128224</v>
      </c>
      <c r="AN57" s="333">
        <v>76792</v>
      </c>
      <c r="AO57" s="334">
        <v>15</v>
      </c>
      <c r="AP57" s="335">
        <v>114841</v>
      </c>
      <c r="AQ57" s="336">
        <v>-4.5</v>
      </c>
      <c r="AR57" s="337">
        <v>19.5</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548</v>
      </c>
      <c r="AM58" s="340">
        <v>361016</v>
      </c>
      <c r="AN58" s="341">
        <v>24572</v>
      </c>
      <c r="AO58" s="342">
        <v>-19.2</v>
      </c>
      <c r="AP58" s="343">
        <v>51589</v>
      </c>
      <c r="AQ58" s="344">
        <v>-13</v>
      </c>
      <c r="AR58" s="345">
        <v>-6.2</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552</v>
      </c>
      <c r="AL59" s="324"/>
      <c r="AM59" s="332">
        <v>839878</v>
      </c>
      <c r="AN59" s="333">
        <v>57891</v>
      </c>
      <c r="AO59" s="334">
        <v>-24.6</v>
      </c>
      <c r="AP59" s="335">
        <v>124145</v>
      </c>
      <c r="AQ59" s="336">
        <v>8.1</v>
      </c>
      <c r="AR59" s="337">
        <v>-32.700000000000003</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548</v>
      </c>
      <c r="AM60" s="340">
        <v>501128</v>
      </c>
      <c r="AN60" s="341">
        <v>34541</v>
      </c>
      <c r="AO60" s="342">
        <v>40.6</v>
      </c>
      <c r="AP60" s="343">
        <v>54761</v>
      </c>
      <c r="AQ60" s="344">
        <v>6.1</v>
      </c>
      <c r="AR60" s="345">
        <v>34.5</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553</v>
      </c>
      <c r="AL61" s="346"/>
      <c r="AM61" s="347">
        <v>953269</v>
      </c>
      <c r="AN61" s="348">
        <v>64427</v>
      </c>
      <c r="AO61" s="349">
        <v>-1.1000000000000001</v>
      </c>
      <c r="AP61" s="350">
        <v>118518</v>
      </c>
      <c r="AQ61" s="351">
        <v>1.8</v>
      </c>
      <c r="AR61" s="337">
        <v>-2.9</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548</v>
      </c>
      <c r="AM62" s="340">
        <v>410065</v>
      </c>
      <c r="AN62" s="341">
        <v>27734</v>
      </c>
      <c r="AO62" s="342">
        <v>15.5</v>
      </c>
      <c r="AP62" s="343">
        <v>53893</v>
      </c>
      <c r="AQ62" s="344">
        <v>1.2</v>
      </c>
      <c r="AR62" s="345">
        <v>14.3</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Lx9jr87neCQWLz8sbS2b+V4WwAup9sPQFHeTX68LvsP1eNK1cz4F8tNgtZxmVf1TxalmqdscApYEZkGQSuEGQQ==" saltValue="b1+sYz5Bs3T1lSeIKW+H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555</v>
      </c>
    </row>
    <row r="120" spans="125:125" ht="13.5" hidden="1" customHeight="1" x14ac:dyDescent="0.2"/>
    <row r="121" spans="125:125" ht="13.5" hidden="1" customHeight="1" x14ac:dyDescent="0.2">
      <c r="DU121" s="258"/>
    </row>
  </sheetData>
  <sheetProtection algorithmName="SHA-512" hashValue="djoG6peI3AdQ5KzbB1SDnyT1qHzmMV78IcxI9YGa89beUk56JcUK2uToywTBIzWiyPnzhR8kIsujzXWejeqrkg==" saltValue="foE7nMhnYFdZbJkVlVSg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sheetData>
  <sheetProtection algorithmName="SHA-512" hashValue="0S0S2XOXTvaC9ZnwLEoTWZo8Q+nKcpAAcjUPUcsIXkd2Rbw3NZbeAnB9RwBzbunjFc4gYTjUx+p6v1IXSzcWBw==" saltValue="QLQdEJHrLlWWOdRxrJe8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0" t="s">
        <v>3</v>
      </c>
      <c r="D47" s="1140"/>
      <c r="E47" s="1141"/>
      <c r="F47" s="11">
        <v>28.63</v>
      </c>
      <c r="G47" s="12">
        <v>30.11</v>
      </c>
      <c r="H47" s="12">
        <v>26.5</v>
      </c>
      <c r="I47" s="12">
        <v>30.62</v>
      </c>
      <c r="J47" s="13">
        <v>40.44</v>
      </c>
    </row>
    <row r="48" spans="2:10" ht="57.75" customHeight="1" x14ac:dyDescent="0.2">
      <c r="B48" s="14"/>
      <c r="C48" s="1142" t="s">
        <v>4</v>
      </c>
      <c r="D48" s="1142"/>
      <c r="E48" s="1143"/>
      <c r="F48" s="15">
        <v>4.4000000000000004</v>
      </c>
      <c r="G48" s="16">
        <v>2.36</v>
      </c>
      <c r="H48" s="16">
        <v>4.37</v>
      </c>
      <c r="I48" s="16">
        <v>6.58</v>
      </c>
      <c r="J48" s="17">
        <v>5.18</v>
      </c>
    </row>
    <row r="49" spans="2:10" ht="57.75" customHeight="1" thickBot="1" x14ac:dyDescent="0.25">
      <c r="B49" s="18"/>
      <c r="C49" s="1144" t="s">
        <v>5</v>
      </c>
      <c r="D49" s="1144"/>
      <c r="E49" s="1145"/>
      <c r="F49" s="19" t="s">
        <v>562</v>
      </c>
      <c r="G49" s="20" t="s">
        <v>563</v>
      </c>
      <c r="H49" s="20" t="s">
        <v>564</v>
      </c>
      <c r="I49" s="20">
        <v>7.58</v>
      </c>
      <c r="J49" s="21">
        <v>7.15</v>
      </c>
    </row>
    <row r="50" spans="2:10" ht="13.2" x14ac:dyDescent="0.2"/>
  </sheetData>
  <sheetProtection algorithmName="SHA-512" hashValue="bX3U43g0S4c63WznTWZWCUg0upO4D3ih1i9XSNzAyuHQAbi5GfVgE0/urWHC5d1hPiLA0fWP1IuWL755w9wccQ==" saltValue="gfq4XT+K2To/j36cUxc9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2024-03-12T02:06:16Z</cp:lastPrinted>
  <dcterms:created xsi:type="dcterms:W3CDTF">2024-02-05T02:40:23Z</dcterms:created>
  <dcterms:modified xsi:type="dcterms:W3CDTF">2024-03-21T01:19:28Z</dcterms:modified>
  <cp:category/>
</cp:coreProperties>
</file>