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Y:\各課フォルダ\024財務課\004 財政\01財政一般\01県照会\R06\250117 公営企業経営比較分析\02_回答\各課回答\"/>
    </mc:Choice>
  </mc:AlternateContent>
  <xr:revisionPtr revIDLastSave="0" documentId="13_ncr:1_{D6ABB88A-9381-4663-918D-11754F74DD02}" xr6:coauthVersionLast="36" xr6:coauthVersionMax="36" xr10:uidLastSave="{00000000-0000-0000-0000-000000000000}"/>
  <workbookProtection workbookAlgorithmName="SHA-512" workbookHashValue="ANdUVpHr4jUPiHHD3gKXrPRHsodGv5+3M9dXAROIdMW858jfhMJJLOWnXyhxVYCoo1xnl54CGtTvPwImo6FMVw==" workbookSaltValue="/Dl6qtoiceckp11zJerMo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AT10" i="4"/>
  <c r="AL10" i="4"/>
  <c r="AL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<sst xmlns="http://schemas.openxmlformats.org/spreadsheetml/2006/main" count="236" uniqueCount="120">
  <si>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</si>
  <si>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</si>
  <si>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</si>
  <si>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</si>
  <si>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</si>
  <si>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</si>
  <si>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</si>
  <si>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</si>
  <si>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</si>
  <si>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</si>
  <si>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</si>
  <si>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</si>
  <si>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</si>
  <si>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</si>
  <si>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</si>
  <si>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</si>
  <si>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</si>
  <si>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</si>
  <si>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</si>
  <si>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</si>
  <si>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</si>
  <si>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</si>
  <si>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</si>
  <si>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</si>
  <si>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</si>
  <si>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</si>
  <si>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</si>
  <si>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</si>
  <si>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</si>
  <si>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</si>
  <si>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</si>
  <si>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</si>
  <si>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</si>
  <si>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</si>
  <si>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</si>
  <si>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</si>
  <si>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</si>
  <si>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</si>
  <si>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</si>
  <si>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</si>
  <si>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</si>
  <si>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</si>
  <si>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</si>
  <si>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</si>
  <si>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</si>
  <si>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</si>
  <si>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</si>
  <si>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</si>
  <si>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</si>
  <si>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</si>
  <si>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</si>
  <si>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</si>
  <si>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</si>
  <si>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</si>
  <si>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</si>
  <si>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</si>
  <si>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</si>
  <si>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</si>
  <si>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</si>
  <si>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</si>
  <si>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</si>
  <si>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</si>
  <si>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</si>
  <si>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</si>
  <si>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</si>
  <si>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</si>
  <si>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</si>
  <si>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</si>
  <si>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</si>
  <si>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</si>
  <si>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</si>
  <si>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</si>
  <si>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</si>
  <si>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</si>
  <si>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</si>
  <si>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</si>
  <si>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</si>
  <si>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</si>
  <si>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</si>
  <si>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</si>
  <si>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</si>
  <si>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</si>
  <si>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</si>
  <si>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</si>
  <si>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</si>
  <si>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</si>
  <si>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</si>
  <si>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</si>
  <si>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</si>
  <si>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</si>
  <si>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</si>
  <si>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</si>
  <si>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</si>
  <si>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</si>
  <si>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</si>
  <si>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</si>
  <si>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</si>
  <si>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</si>
  <si>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</si>
  <si>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</si>
  <si>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</si>
  <si>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</si>
  <si>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</si>
  <si>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</si>
  <si>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</si>
  <si>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</si>
  <si>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</si>
  <si>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</si>
  <si>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</si>
  <si>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</si>
  <si>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</si>
  <si>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</si>
  <si>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</si>
  <si>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</si>
  <si>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</si>
  <si>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</si>
  <si>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</si>
  <si>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xml:space="preserve">　①収益的収支比率及び⑤経費回収率は前年度に比べて改善した。しかし、現状では健全経営が出来ているとは言えず、今後人口減少がさらに進むことによりますます経営が厳しい状況となることが想定される。引き続き経費削減に努めていきたい。
　⑦施設利用率は全国平均、類似団体と近似値の状況であり、施設の効率性はほぼ全国平均の水準を保っている。施設の見直しと計画的な施設管理を行い、今後も改善を進めたい。⑧水洗化率はほぼ全国平均の水準を保っており、今後も指標を100％に近づけるよう努めていきたい。
※④企業債残高対事業規模比率（R03）について
（誤）
（２４表１行（１２）2,193,237）÷（２６表１行（２）115,275）×100＝1902.61
（正）
（２４表１行（１２）2,193,237－２４表１行（１６）2,150,712）÷（２６表１行（２）115,275）×100＝36.89
</t>
    <rPh sb="9" eb="10">
      <t>オヨ</t>
    </rPh>
    <rPh sb="18" eb="21">
      <t>ゼンネンド</t>
    </rPh>
    <rPh sb="22" eb="23">
      <t>クラ</t>
    </rPh>
    <rPh sb="54" eb="56">
      <t>コンゴ</t>
    </rPh>
    <rPh sb="64" eb="65">
      <t>スス</t>
    </rPh>
    <rPh sb="75" eb="77">
      <t>ケイエイ</t>
    </rPh>
    <rPh sb="78" eb="79">
      <t>キビ</t>
    </rPh>
    <rPh sb="81" eb="83">
      <t>ジョウキョウ</t>
    </rPh>
    <rPh sb="89" eb="91">
      <t>ソウテイ</t>
    </rPh>
    <rPh sb="150" eb="152">
      <t>ゼンコク</t>
    </rPh>
    <rPh sb="152" eb="154">
      <t>ヘイキン</t>
    </rPh>
    <rPh sb="155" eb="157">
      <t>スイジュン</t>
    </rPh>
    <rPh sb="158" eb="159">
      <t>タモ</t>
    </rPh>
    <phoneticPr fontId="16"/>
  </si>
  <si>
    <t xml:space="preserve">　農業集落排水事業は一般会計からの繰入で費用を賄っている部分が大きい。資産額からも財政全体に与える影響も大きいことがあることを踏まえ、将来的に施設の予防保全に努めなければならないと考える。
　また、発生対応型で心配される短期間に集中しての施設の老朽化による修繕や更新にかかる費用増大とならないよう、計画的な費用配分を検討し、維持管理をしていかなければならない。
　財源については、人口減少による使用料収益が減ることを考慮し、施設の統廃合等により経費削減することを検討していく必要がある。令和６年度から地方公営企業会計へ移行したことを踏まえ、正確な経営状況を把握したうえで、経費削減等に努めながら経営改善を図りたい。
</t>
    <rPh sb="266" eb="267">
      <t>フ</t>
    </rPh>
    <phoneticPr fontId="16"/>
  </si>
  <si>
    <t xml:space="preserve">　農業集落排水事業は16処理区有り、古いものは供用開始から30年以上経過しており、施設の経年劣化が進み、更新時期となっている。
　これらの施設については調査・点検を行い、計画的に更新を行い延命する必要がある。経過年数が進むにつれ、更新や修繕の必要箇所は増加傾向となっている。平成28年度ですべての地区の機能診断調査が終了し、調査結果による終末処理場の統廃合や更新計画を進めており、そのうち2処理区について1施設を機能強化ののちに処理区統合とし、令和2年度供用開始としたところである。
　また管渠については、耐用年数が経過するまで期間があるため、今後は計画的に調査を行い、老朽化対策をする必要があると思われる。
</t>
    <rPh sb="32" eb="34">
      <t>イジョウ</t>
    </rPh>
    <rPh sb="98" eb="100">
      <t>ヒツヨウ</t>
    </rPh>
    <rPh sb="203" eb="205">
      <t>シセツ</t>
    </rPh>
    <rPh sb="206" eb="208">
      <t>キノウ</t>
    </rPh>
    <rPh sb="208" eb="210">
      <t>キョウカ</t>
    </rPh>
    <rPh sb="214" eb="216">
      <t>ショリ</t>
    </rPh>
    <rPh sb="216" eb="217">
      <t>ク</t>
    </rPh>
    <rPh sb="217" eb="219">
      <t>トウゴウ</t>
    </rPh>
    <rPh sb="222" eb="224">
      <t>レイワ</t>
    </rPh>
    <rPh sb="225" eb="227">
      <t>ネンド</t>
    </rPh>
    <rPh sb="227" eb="229">
      <t>キョウヨウ</t>
    </rPh>
    <rPh sb="229" eb="231">
      <t>カイシ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</si>
</sst>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5"/>
      <color theme="3"/>
      <name val="游ゴシック"/>
      <family val="2"/>
      <charset val="128"/>
      <scheme val="min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24-4F23-95B6-67E50B4845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1D24-4F23-95B6-67E50B4845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48.53</c:v>
                </c:pt>
                <c:pt idx="1">
                  <c:v>51.24</c:v>
                </c:pt>
                <c:pt idx="2">
                  <c:v>49.97</c:v>
                </c:pt>
                <c:pt idx="3">
                  <c:v>48.56</c:v>
                </c:pt>
                <c:pt idx="4">
                  <c:v>48.56</c:v>
                </c:pt>
              </c:numCache>
            </c:numRef>
          </c:val>
          <c:extLst>
            <c:ext xmlns:c16="http://schemas.microsoft.com/office/drawing/2014/chart" uri="{C3380CC4-5D6E-409C-BE32-E72D297353CC}">
              <c16:uniqueId val="{00000000-0AC8-47DF-86AB-D844827F1A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0AC8-47DF-86AB-D844827F1A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91.03</c:v>
                </c:pt>
                <c:pt idx="1">
                  <c:v>91.57</c:v>
                </c:pt>
                <c:pt idx="2">
                  <c:v>92.07</c:v>
                </c:pt>
                <c:pt idx="3">
                  <c:v>92.11</c:v>
                </c:pt>
                <c:pt idx="4">
                  <c:v>92.37</c:v>
                </c:pt>
              </c:numCache>
            </c:numRef>
          </c:val>
          <c:extLst>
            <c:ext xmlns:c16="http://schemas.microsoft.com/office/drawing/2014/chart" uri="{C3380CC4-5D6E-409C-BE32-E72D297353CC}">
              <c16:uniqueId val="{00000000-C9FF-4E0B-8766-A82196F274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C9FF-4E0B-8766-A82196F274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93.89</c:v>
                </c:pt>
                <c:pt idx="1">
                  <c:v>90.79</c:v>
                </c:pt>
                <c:pt idx="2">
                  <c:v>90.11</c:v>
                </c:pt>
                <c:pt idx="3">
                  <c:v>86</c:v>
                </c:pt>
                <c:pt idx="4">
                  <c:v>89.45</c:v>
                </c:pt>
              </c:numCache>
            </c:numRef>
          </c:val>
          <c:extLst>
            <c:ext xmlns:c16="http://schemas.microsoft.com/office/drawing/2014/chart" uri="{C3380CC4-5D6E-409C-BE32-E72D297353CC}">
              <c16:uniqueId val="{00000000-9B06-4EDE-AAD4-C5B1F82DA6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06-4EDE-AAD4-C5B1F82DA6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B8-46AA-9958-1EF93C2455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B8-46AA-9958-1EF93C2455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7F-46CE-A709-B04EE04E86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7F-46CE-A709-B04EE04E86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CC-42ED-BAA9-5F76542993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CC-42ED-BAA9-5F76542993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FD-4E71-9B4C-73A89A42F1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FD-4E71-9B4C-73A89A42F1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50.19</c:v>
                </c:pt>
                <c:pt idx="1">
                  <c:v>72.72</c:v>
                </c:pt>
                <c:pt idx="2">
                  <c:v>1902.61</c:v>
                </c:pt>
                <c:pt idx="3">
                  <c:v>70.73</c:v>
                </c:pt>
                <c:pt idx="4">
                  <c:v>37.39</c:v>
                </c:pt>
              </c:numCache>
            </c:numRef>
          </c:val>
          <c:extLst>
            <c:ext xmlns:c16="http://schemas.microsoft.com/office/drawing/2014/chart" uri="{C3380CC4-5D6E-409C-BE32-E72D297353CC}">
              <c16:uniqueId val="{00000000-AA7B-4217-8CE9-22AAB68AB4D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AA7B-4217-8CE9-22AAB68AB4D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78.989999999999995</c:v>
                </c:pt>
                <c:pt idx="1">
                  <c:v>65.98</c:v>
                </c:pt>
                <c:pt idx="2">
                  <c:v>61.61</c:v>
                </c:pt>
                <c:pt idx="3">
                  <c:v>56.11</c:v>
                </c:pt>
                <c:pt idx="4">
                  <c:v>69.34</c:v>
                </c:pt>
              </c:numCache>
            </c:numRef>
          </c:val>
          <c:extLst>
            <c:ext xmlns:c16="http://schemas.microsoft.com/office/drawing/2014/chart" uri="{C3380CC4-5D6E-409C-BE32-E72D297353CC}">
              <c16:uniqueId val="{00000000-C148-4637-9620-EE25AE8DC2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C148-4637-9620-EE25AE8DC2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229.41</c:v>
                </c:pt>
                <c:pt idx="1">
                  <c:v>263.22000000000003</c:v>
                </c:pt>
                <c:pt idx="2">
                  <c:v>290.10000000000002</c:v>
                </c:pt>
                <c:pt idx="3">
                  <c:v>326.81</c:v>
                </c:pt>
                <c:pt idx="4">
                  <c:v>263.3</c:v>
                </c:pt>
              </c:numCache>
            </c:numRef>
          </c:val>
          <c:extLst>
            <c:ext xmlns:c16="http://schemas.microsoft.com/office/drawing/2014/chart" uri="{C3380CC4-5D6E-409C-BE32-E72D297353CC}">
              <c16:uniqueId val="{00000000-063C-4B22-9080-0B27AB8C49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063C-4B22-9080-0B27AB8C49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鳥取県　大山町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71" t="str">
        <f>データ!$M$6</f>
        <v>非設置</v>
      </c>
      <c r="AE8" s="71"/>
      <c r="AF8" s="71"/>
      <c r="AG8" s="71"/>
      <c r="AH8" s="71"/>
      <c r="AI8" s="71"/>
      <c r="AJ8" s="71"/>
      <c r="AK8" s="3"/>
      <c r="AL8" s="44">
        <f>データ!S6</f>
        <v>15048</v>
      </c>
      <c r="AM8" s="44"/>
      <c r="AN8" s="44"/>
      <c r="AO8" s="44"/>
      <c r="AP8" s="44"/>
      <c r="AQ8" s="44"/>
      <c r="AR8" s="44"/>
      <c r="AS8" s="44"/>
      <c r="AT8" s="45">
        <f>データ!T6</f>
        <v>189.74</v>
      </c>
      <c r="AU8" s="45"/>
      <c r="AV8" s="45"/>
      <c r="AW8" s="45"/>
      <c r="AX8" s="45"/>
      <c r="AY8" s="45"/>
      <c r="AZ8" s="45"/>
      <c r="BA8" s="45"/>
      <c r="BB8" s="45">
        <f>データ!U6</f>
        <v>79.31</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47.95</v>
      </c>
      <c r="Q10" s="45"/>
      <c r="R10" s="45"/>
      <c r="S10" s="45"/>
      <c r="T10" s="45"/>
      <c r="U10" s="45"/>
      <c r="V10" s="45"/>
      <c r="W10" s="45">
        <f>データ!Q6</f>
        <v>100</v>
      </c>
      <c r="X10" s="45"/>
      <c r="Y10" s="45"/>
      <c r="Z10" s="45"/>
      <c r="AA10" s="45"/>
      <c r="AB10" s="45"/>
      <c r="AC10" s="45"/>
      <c r="AD10" s="44">
        <f>データ!R6</f>
        <v>3667</v>
      </c>
      <c r="AE10" s="44"/>
      <c r="AF10" s="44"/>
      <c r="AG10" s="44"/>
      <c r="AH10" s="44"/>
      <c r="AI10" s="44"/>
      <c r="AJ10" s="44"/>
      <c r="AK10" s="2"/>
      <c r="AL10" s="44">
        <f>データ!V6</f>
        <v>7165</v>
      </c>
      <c r="AM10" s="44"/>
      <c r="AN10" s="44"/>
      <c r="AO10" s="44"/>
      <c r="AP10" s="44"/>
      <c r="AQ10" s="44"/>
      <c r="AR10" s="44"/>
      <c r="AS10" s="44"/>
      <c r="AT10" s="45">
        <f>データ!W6</f>
        <v>11.26</v>
      </c>
      <c r="AU10" s="45"/>
      <c r="AV10" s="45"/>
      <c r="AW10" s="45"/>
      <c r="AX10" s="45"/>
      <c r="AY10" s="45"/>
      <c r="AZ10" s="45"/>
      <c r="BA10" s="45"/>
      <c r="BB10" s="45">
        <f>データ!X6</f>
        <v>636.32000000000005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60"/>
      <c r="BN16" s="60"/>
      <c r="BO16" s="60"/>
      <c r="BP16" s="60"/>
      <c r="BQ16" s="60"/>
      <c r="BR16" s="60"/>
      <c r="BS16" s="60"/>
      <c r="BT16" s="60"/>
      <c r="BU16" s="60"/>
      <c r="BV16" s="60"/>
      <c r="BW16" s="60"/>
      <c r="BX16" s="60"/>
      <c r="BY16" s="60"/>
      <c r="BZ16" s="6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0"/>
      <c r="BN17" s="60"/>
      <c r="BO17" s="60"/>
      <c r="BP17" s="60"/>
      <c r="BQ17" s="60"/>
      <c r="BR17" s="60"/>
      <c r="BS17" s="60"/>
      <c r="BT17" s="60"/>
      <c r="BU17" s="60"/>
      <c r="BV17" s="60"/>
      <c r="BW17" s="60"/>
      <c r="BX17" s="60"/>
      <c r="BY17" s="60"/>
      <c r="BZ17" s="6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0"/>
      <c r="BN18" s="60"/>
      <c r="BO18" s="60"/>
      <c r="BP18" s="60"/>
      <c r="BQ18" s="60"/>
      <c r="BR18" s="60"/>
      <c r="BS18" s="60"/>
      <c r="BT18" s="60"/>
      <c r="BU18" s="60"/>
      <c r="BV18" s="60"/>
      <c r="BW18" s="60"/>
      <c r="BX18" s="60"/>
      <c r="BY18" s="60"/>
      <c r="BZ18" s="6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0"/>
      <c r="BN19" s="60"/>
      <c r="BO19" s="60"/>
      <c r="BP19" s="60"/>
      <c r="BQ19" s="60"/>
      <c r="BR19" s="60"/>
      <c r="BS19" s="60"/>
      <c r="BT19" s="60"/>
      <c r="BU19" s="60"/>
      <c r="BV19" s="60"/>
      <c r="BW19" s="60"/>
      <c r="BX19" s="60"/>
      <c r="BY19" s="60"/>
      <c r="BZ19" s="6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0"/>
      <c r="BN20" s="60"/>
      <c r="BO20" s="60"/>
      <c r="BP20" s="60"/>
      <c r="BQ20" s="60"/>
      <c r="BR20" s="60"/>
      <c r="BS20" s="60"/>
      <c r="BT20" s="60"/>
      <c r="BU20" s="60"/>
      <c r="BV20" s="60"/>
      <c r="BW20" s="60"/>
      <c r="BX20" s="60"/>
      <c r="BY20" s="60"/>
      <c r="BZ20" s="6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0"/>
      <c r="BN21" s="60"/>
      <c r="BO21" s="60"/>
      <c r="BP21" s="60"/>
      <c r="BQ21" s="60"/>
      <c r="BR21" s="60"/>
      <c r="BS21" s="60"/>
      <c r="BT21" s="60"/>
      <c r="BU21" s="60"/>
      <c r="BV21" s="60"/>
      <c r="BW21" s="60"/>
      <c r="BX21" s="60"/>
      <c r="BY21" s="60"/>
      <c r="BZ21" s="6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0"/>
      <c r="BN22" s="60"/>
      <c r="BO22" s="60"/>
      <c r="BP22" s="60"/>
      <c r="BQ22" s="60"/>
      <c r="BR22" s="60"/>
      <c r="BS22" s="60"/>
      <c r="BT22" s="60"/>
      <c r="BU22" s="60"/>
      <c r="BV22" s="60"/>
      <c r="BW22" s="60"/>
      <c r="BX22" s="60"/>
      <c r="BY22" s="60"/>
      <c r="BZ22" s="6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0"/>
      <c r="BN23" s="60"/>
      <c r="BO23" s="60"/>
      <c r="BP23" s="60"/>
      <c r="BQ23" s="60"/>
      <c r="BR23" s="60"/>
      <c r="BS23" s="60"/>
      <c r="BT23" s="60"/>
      <c r="BU23" s="60"/>
      <c r="BV23" s="60"/>
      <c r="BW23" s="60"/>
      <c r="BX23" s="60"/>
      <c r="BY23" s="60"/>
      <c r="BZ23" s="6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0"/>
      <c r="BN24" s="60"/>
      <c r="BO24" s="60"/>
      <c r="BP24" s="60"/>
      <c r="BQ24" s="60"/>
      <c r="BR24" s="60"/>
      <c r="BS24" s="60"/>
      <c r="BT24" s="60"/>
      <c r="BU24" s="60"/>
      <c r="BV24" s="60"/>
      <c r="BW24" s="60"/>
      <c r="BX24" s="60"/>
      <c r="BY24" s="60"/>
      <c r="BZ24" s="6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0"/>
      <c r="BN25" s="60"/>
      <c r="BO25" s="60"/>
      <c r="BP25" s="60"/>
      <c r="BQ25" s="60"/>
      <c r="BR25" s="60"/>
      <c r="BS25" s="60"/>
      <c r="BT25" s="60"/>
      <c r="BU25" s="60"/>
      <c r="BV25" s="60"/>
      <c r="BW25" s="60"/>
      <c r="BX25" s="60"/>
      <c r="BY25" s="60"/>
      <c r="BZ25" s="6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0"/>
      <c r="BN26" s="60"/>
      <c r="BO26" s="60"/>
      <c r="BP26" s="60"/>
      <c r="BQ26" s="60"/>
      <c r="BR26" s="60"/>
      <c r="BS26" s="60"/>
      <c r="BT26" s="60"/>
      <c r="BU26" s="60"/>
      <c r="BV26" s="60"/>
      <c r="BW26" s="60"/>
      <c r="BX26" s="60"/>
      <c r="BY26" s="60"/>
      <c r="BZ26" s="6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0"/>
      <c r="BN27" s="60"/>
      <c r="BO27" s="60"/>
      <c r="BP27" s="60"/>
      <c r="BQ27" s="60"/>
      <c r="BR27" s="60"/>
      <c r="BS27" s="60"/>
      <c r="BT27" s="60"/>
      <c r="BU27" s="60"/>
      <c r="BV27" s="60"/>
      <c r="BW27" s="60"/>
      <c r="BX27" s="60"/>
      <c r="BY27" s="60"/>
      <c r="BZ27" s="6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0"/>
      <c r="BN28" s="60"/>
      <c r="BO28" s="60"/>
      <c r="BP28" s="60"/>
      <c r="BQ28" s="60"/>
      <c r="BR28" s="60"/>
      <c r="BS28" s="60"/>
      <c r="BT28" s="60"/>
      <c r="BU28" s="60"/>
      <c r="BV28" s="60"/>
      <c r="BW28" s="60"/>
      <c r="BX28" s="60"/>
      <c r="BY28" s="60"/>
      <c r="BZ28" s="6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0"/>
      <c r="BN29" s="60"/>
      <c r="BO29" s="60"/>
      <c r="BP29" s="60"/>
      <c r="BQ29" s="60"/>
      <c r="BR29" s="60"/>
      <c r="BS29" s="60"/>
      <c r="BT29" s="60"/>
      <c r="BU29" s="60"/>
      <c r="BV29" s="60"/>
      <c r="BW29" s="60"/>
      <c r="BX29" s="60"/>
      <c r="BY29" s="60"/>
      <c r="BZ29" s="6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0"/>
      <c r="BN30" s="60"/>
      <c r="BO30" s="60"/>
      <c r="BP30" s="60"/>
      <c r="BQ30" s="60"/>
      <c r="BR30" s="60"/>
      <c r="BS30" s="60"/>
      <c r="BT30" s="60"/>
      <c r="BU30" s="60"/>
      <c r="BV30" s="60"/>
      <c r="BW30" s="60"/>
      <c r="BX30" s="60"/>
      <c r="BY30" s="60"/>
      <c r="BZ30" s="6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0"/>
      <c r="BN31" s="60"/>
      <c r="BO31" s="60"/>
      <c r="BP31" s="60"/>
      <c r="BQ31" s="60"/>
      <c r="BR31" s="60"/>
      <c r="BS31" s="60"/>
      <c r="BT31" s="60"/>
      <c r="BU31" s="60"/>
      <c r="BV31" s="60"/>
      <c r="BW31" s="60"/>
      <c r="BX31" s="60"/>
      <c r="BY31" s="60"/>
      <c r="BZ31" s="6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0"/>
      <c r="BN32" s="60"/>
      <c r="BO32" s="60"/>
      <c r="BP32" s="60"/>
      <c r="BQ32" s="60"/>
      <c r="BR32" s="60"/>
      <c r="BS32" s="60"/>
      <c r="BT32" s="60"/>
      <c r="BU32" s="60"/>
      <c r="BV32" s="60"/>
      <c r="BW32" s="60"/>
      <c r="BX32" s="60"/>
      <c r="BY32" s="60"/>
      <c r="BZ32" s="6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0"/>
      <c r="BN33" s="60"/>
      <c r="BO33" s="60"/>
      <c r="BP33" s="60"/>
      <c r="BQ33" s="60"/>
      <c r="BR33" s="60"/>
      <c r="BS33" s="60"/>
      <c r="BT33" s="60"/>
      <c r="BU33" s="60"/>
      <c r="BV33" s="60"/>
      <c r="BW33" s="60"/>
      <c r="BX33" s="60"/>
      <c r="BY33" s="60"/>
      <c r="BZ33" s="6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0"/>
      <c r="BN34" s="60"/>
      <c r="BO34" s="60"/>
      <c r="BP34" s="60"/>
      <c r="BQ34" s="60"/>
      <c r="BR34" s="60"/>
      <c r="BS34" s="60"/>
      <c r="BT34" s="60"/>
      <c r="BU34" s="60"/>
      <c r="BV34" s="60"/>
      <c r="BW34" s="60"/>
      <c r="BX34" s="60"/>
      <c r="BY34" s="60"/>
      <c r="BZ34" s="6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0"/>
      <c r="BN35" s="60"/>
      <c r="BO35" s="60"/>
      <c r="BP35" s="60"/>
      <c r="BQ35" s="60"/>
      <c r="BR35" s="60"/>
      <c r="BS35" s="60"/>
      <c r="BT35" s="60"/>
      <c r="BU35" s="60"/>
      <c r="BV35" s="60"/>
      <c r="BW35" s="60"/>
      <c r="BX35" s="60"/>
      <c r="BY35" s="60"/>
      <c r="BZ35" s="6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0"/>
      <c r="BN36" s="60"/>
      <c r="BO36" s="60"/>
      <c r="BP36" s="60"/>
      <c r="BQ36" s="60"/>
      <c r="BR36" s="60"/>
      <c r="BS36" s="60"/>
      <c r="BT36" s="60"/>
      <c r="BU36" s="60"/>
      <c r="BV36" s="60"/>
      <c r="BW36" s="60"/>
      <c r="BX36" s="60"/>
      <c r="BY36" s="60"/>
      <c r="BZ36" s="6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0"/>
      <c r="BN37" s="60"/>
      <c r="BO37" s="60"/>
      <c r="BP37" s="60"/>
      <c r="BQ37" s="60"/>
      <c r="BR37" s="60"/>
      <c r="BS37" s="60"/>
      <c r="BT37" s="60"/>
      <c r="BU37" s="60"/>
      <c r="BV37" s="60"/>
      <c r="BW37" s="60"/>
      <c r="BX37" s="60"/>
      <c r="BY37" s="60"/>
      <c r="BZ37" s="6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0"/>
      <c r="BN38" s="60"/>
      <c r="BO38" s="60"/>
      <c r="BP38" s="60"/>
      <c r="BQ38" s="60"/>
      <c r="BR38" s="60"/>
      <c r="BS38" s="60"/>
      <c r="BT38" s="60"/>
      <c r="BU38" s="60"/>
      <c r="BV38" s="60"/>
      <c r="BW38" s="60"/>
      <c r="BX38" s="60"/>
      <c r="BY38" s="60"/>
      <c r="BZ38" s="6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0"/>
      <c r="BN39" s="60"/>
      <c r="BO39" s="60"/>
      <c r="BP39" s="60"/>
      <c r="BQ39" s="60"/>
      <c r="BR39" s="60"/>
      <c r="BS39" s="60"/>
      <c r="BT39" s="60"/>
      <c r="BU39" s="60"/>
      <c r="BV39" s="60"/>
      <c r="BW39" s="60"/>
      <c r="BX39" s="60"/>
      <c r="BY39" s="60"/>
      <c r="BZ39" s="6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0"/>
      <c r="BN40" s="60"/>
      <c r="BO40" s="60"/>
      <c r="BP40" s="60"/>
      <c r="BQ40" s="60"/>
      <c r="BR40" s="60"/>
      <c r="BS40" s="60"/>
      <c r="BT40" s="60"/>
      <c r="BU40" s="60"/>
      <c r="BV40" s="60"/>
      <c r="BW40" s="60"/>
      <c r="BX40" s="60"/>
      <c r="BY40" s="60"/>
      <c r="BZ40" s="6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0"/>
      <c r="BN41" s="60"/>
      <c r="BO41" s="60"/>
      <c r="BP41" s="60"/>
      <c r="BQ41" s="60"/>
      <c r="BR41" s="60"/>
      <c r="BS41" s="60"/>
      <c r="BT41" s="60"/>
      <c r="BU41" s="60"/>
      <c r="BV41" s="60"/>
      <c r="BW41" s="60"/>
      <c r="BX41" s="60"/>
      <c r="BY41" s="60"/>
      <c r="BZ41" s="6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0"/>
      <c r="BN42" s="60"/>
      <c r="BO42" s="60"/>
      <c r="BP42" s="60"/>
      <c r="BQ42" s="60"/>
      <c r="BR42" s="60"/>
      <c r="BS42" s="60"/>
      <c r="BT42" s="60"/>
      <c r="BU42" s="60"/>
      <c r="BV42" s="60"/>
      <c r="BW42" s="60"/>
      <c r="BX42" s="60"/>
      <c r="BY42" s="60"/>
      <c r="BZ42" s="6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0"/>
      <c r="BN43" s="60"/>
      <c r="BO43" s="60"/>
      <c r="BP43" s="60"/>
      <c r="BQ43" s="60"/>
      <c r="BR43" s="60"/>
      <c r="BS43" s="60"/>
      <c r="BT43" s="60"/>
      <c r="BU43" s="60"/>
      <c r="BV43" s="60"/>
      <c r="BW43" s="60"/>
      <c r="BX43" s="60"/>
      <c r="BY43" s="60"/>
      <c r="BZ43" s="6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nykD6lBrpeRKrIIKDBUd19lbTZv8rlJ+V1xuotqfkLP7FYlCf6E6KtS9ggAu54Vcw1DcUqdQMSouG0Oqbi89/Q==" saltValue="LBiPcs8cRc414zk6HNgp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56</v>
      </c>
      <c r="B4" s="16"/>
      <c r="C4" s="16"/>
      <c r="D4" s="16"/>
      <c r="E4" s="16"/>
      <c r="F4" s="16"/>
      <c r="G4" s="16"/>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313866</v>
      </c>
      <c r="D6" s="19">
        <f t="shared" si="3"/>
        <v>47</v>
      </c>
      <c r="E6" s="19">
        <f t="shared" si="3"/>
        <v>17</v>
      </c>
      <c r="F6" s="19">
        <f t="shared" si="3"/>
        <v>5</v>
      </c>
      <c r="G6" s="19">
        <f t="shared" si="3"/>
        <v>0</v>
      </c>
      <c r="H6" s="19" t="str">
        <f t="shared" si="3"/>
        <v>鳥取県　大山町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47.95</v>
      </c>
      <c r="Q6" s="20">
        <f t="shared" si="3"/>
        <v>100</v>
      </c>
      <c r="R6" s="20">
        <f t="shared" si="3"/>
        <v>3667</v>
      </c>
      <c r="S6" s="20">
        <f t="shared" si="3"/>
        <v>15048</v>
      </c>
      <c r="T6" s="20">
        <f t="shared" si="3"/>
        <v>189.74</v>
      </c>
      <c r="U6" s="20">
        <f t="shared" si="3"/>
        <v>79.31</v>
      </c>
      <c r="V6" s="20">
        <f t="shared" si="3"/>
        <v>7165</v>
      </c>
      <c r="W6" s="20">
        <f t="shared" si="3"/>
        <v>11.26</v>
      </c>
      <c r="X6" s="20">
        <f t="shared" si="3"/>
        <v>636.32000000000005</v>
      </c>
      <c r="Y6" s="21">
        <f>IF(Y7="",NA(),Y7)</f>
        <v>93.89</v>
      </c>
      <c r="Z6" s="21">
        <f t="shared" ref="Z6:AH6" si="4">IF(Z7="",NA(),Z7)</f>
        <v>90.79</v>
      </c>
      <c r="AA6" s="21">
        <f t="shared" si="4"/>
        <v>90.11</v>
      </c>
      <c r="AB6" s="21">
        <f t="shared" si="4"/>
        <v>86</v>
      </c>
      <c r="AC6" s="21">
        <f t="shared" si="4"/>
        <v>89.45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50.19</v>
      </c>
      <c r="BG6" s="21">
        <f t="shared" ref="BG6:BO6" si="7">IF(BG7="",NA(),BG7)</f>
        <v>72.72</v>
      </c>
      <c r="BH6" s="21">
        <f t="shared" si="7"/>
        <v>1902.61</v>
      </c>
      <c r="BI6" s="21">
        <f t="shared" si="7"/>
        <v>70.73</v>
      </c>
      <c r="BJ6" s="21">
        <f t="shared" si="7"/>
        <v>37.39</v>
      </c>
      <c r="BK6" s="21">
        <f t="shared" si="7"/>
        <v>654.71</v>
      </c>
      <c r="BL6" s="21">
        <f t="shared" si="7"/>
        <v>783.8</v>
      </c>
      <c r="BM6" s="21">
        <f t="shared" si="7"/>
        <v>778.81</v>
      </c>
      <c r="BN6" s="21">
        <f t="shared" si="7"/>
        <v>718.49</v>
      </c>
      <c r="BO6" s="21">
        <f t="shared" si="7"/>
        <v>743.31</v>
      </c>
      <c r="BP6" s="20" t="str">
        <f>IF(BP7="","",IF(BP7="-","【-】","【"&amp;SUBSTITUTE(TEXT(BP7,"#,##0.00"),"-","△")&amp;"】"))</f>
        <v>【785.10】</v>
      </c>
      <c r="BQ6" s="21">
        <f>IF(BQ7="",NA(),BQ7)</f>
        <v>78.989999999999995</v>
      </c>
      <c r="BR6" s="21">
        <f t="shared" ref="BR6:BZ6" si="8">IF(BR7="",NA(),BR7)</f>
        <v>65.98</v>
      </c>
      <c r="BS6" s="21">
        <f t="shared" si="8"/>
        <v>61.61</v>
      </c>
      <c r="BT6" s="21">
        <f t="shared" si="8"/>
        <v>56.11</v>
      </c>
      <c r="BU6" s="21">
        <f t="shared" si="8"/>
        <v>69.34</v>
      </c>
      <c r="BV6" s="21">
        <f t="shared" si="8"/>
        <v>65.37</v>
      </c>
      <c r="BW6" s="21">
        <f t="shared" si="8"/>
        <v>68.11</v>
      </c>
      <c r="BX6" s="21">
        <f t="shared" si="8"/>
        <v>67.23</v>
      </c>
      <c r="BY6" s="21">
        <f t="shared" si="8"/>
        <v>61.82</v>
      </c>
      <c r="BZ6" s="21">
        <f t="shared" si="8"/>
        <v>61.15</v>
      </c>
      <c r="CA6" s="20" t="str">
        <f>IF(CA7="","",IF(CA7="-","【-】","【"&amp;SUBSTITUTE(TEXT(CA7,"#,##0.00"),"-","△")&amp;"】"))</f>
        <v>【56.93】</v>
      </c>
      <c r="CB6" s="21">
        <f>IF(CB7="",NA(),CB7)</f>
        <v>229.41</v>
      </c>
      <c r="CC6" s="21">
        <f t="shared" ref="CC6:CK6" si="9">IF(CC7="",NA(),CC7)</f>
        <v>263.22000000000003</v>
      </c>
      <c r="CD6" s="21">
        <f t="shared" si="9"/>
        <v>290.10000000000002</v>
      </c>
      <c r="CE6" s="21">
        <f t="shared" si="9"/>
        <v>326.81</v>
      </c>
      <c r="CF6" s="21">
        <f t="shared" si="9"/>
        <v>263.3</v>
      </c>
      <c r="CG6" s="21">
        <f t="shared" si="9"/>
        <v>228.99</v>
      </c>
      <c r="CH6" s="21">
        <f t="shared" si="9"/>
        <v>222.41</v>
      </c>
      <c r="CI6" s="21">
        <f t="shared" si="9"/>
        <v>228.21</v>
      </c>
      <c r="CJ6" s="21">
        <f t="shared" si="9"/>
        <v>246.9</v>
      </c>
      <c r="CK6" s="21">
        <f t="shared" si="9"/>
        <v>250.43</v>
      </c>
      <c r="CL6" s="20" t="str">
        <f>IF(CL7="","",IF(CL7="-","【-】","【"&amp;SUBSTITUTE(TEXT(CL7,"#,##0.00"),"-","△")&amp;"】"))</f>
        <v>【271.15】</v>
      </c>
      <c r="CM6" s="21">
        <f>IF(CM7="",NA(),CM7)</f>
        <v>48.53</v>
      </c>
      <c r="CN6" s="21">
        <f t="shared" ref="CN6:CV6" si="10">IF(CN7="",NA(),CN7)</f>
        <v>51.24</v>
      </c>
      <c r="CO6" s="21">
        <f t="shared" si="10"/>
        <v>49.97</v>
      </c>
      <c r="CP6" s="21">
        <f t="shared" si="10"/>
        <v>48.56</v>
      </c>
      <c r="CQ6" s="21">
        <f t="shared" si="10"/>
        <v>48.56</v>
      </c>
      <c r="CR6" s="21">
        <f t="shared" si="10"/>
        <v>54.06</v>
      </c>
      <c r="CS6" s="21">
        <f t="shared" si="10"/>
        <v>55.26</v>
      </c>
      <c r="CT6" s="21">
        <f t="shared" si="10"/>
        <v>54.54</v>
      </c>
      <c r="CU6" s="21">
        <f t="shared" si="10"/>
        <v>52.9</v>
      </c>
      <c r="CV6" s="21">
        <f t="shared" si="10"/>
        <v>52.63</v>
      </c>
      <c r="CW6" s="20" t="str">
        <f>IF(CW7="","",IF(CW7="-","【-】","【"&amp;SUBSTITUTE(TEXT(CW7,"#,##0.00"),"-","△")&amp;"】"))</f>
        <v>【49.87】</v>
      </c>
      <c r="CX6" s="21">
        <f>IF(CX7="",NA(),CX7)</f>
        <v>91.03</v>
      </c>
      <c r="CY6" s="21">
        <f t="shared" ref="CY6:DG6" si="11">IF(CY7="",NA(),CY7)</f>
        <v>91.57</v>
      </c>
      <c r="CZ6" s="21">
        <f t="shared" si="11"/>
        <v>92.07</v>
      </c>
      <c r="DA6" s="21">
        <f t="shared" si="11"/>
        <v>92.11</v>
      </c>
      <c r="DB6" s="21">
        <f t="shared" si="11"/>
        <v>92.37</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313866</v>
      </c>
      <c r="D7" s="23">
        <v>47</v>
      </c>
      <c r="E7" s="23">
        <v>17</v>
      </c>
      <c r="F7" s="23">
        <v>5</v>
      </c>
      <c r="G7" s="23">
        <v>0</v>
      </c>
      <c r="H7" s="23" t="s">
        <v>97</v>
      </c>
      <c r="I7" s="23" t="s">
        <v>98</v>
      </c>
      <c r="J7" s="23" t="s">
        <v>99</v>
      </c>
      <c r="K7" s="23" t="s">
        <v>100</v>
      </c>
      <c r="L7" s="23" t="s">
        <v>101</v>
      </c>
      <c r="M7" s="23" t="s">
        <v>102</v>
      </c>
      <c r="N7" s="24" t="s">
        <v>103</v>
      </c>
      <c r="O7" s="24" t="s">
        <v>104</v>
      </c>
      <c r="P7" s="24">
        <v>47.95</v>
      </c>
      <c r="Q7" s="24">
        <v>100</v>
      </c>
      <c r="R7" s="24">
        <v>3667</v>
      </c>
      <c r="S7" s="24">
        <v>15048</v>
      </c>
      <c r="T7" s="24">
        <v>189.74</v>
      </c>
      <c r="U7" s="24">
        <v>79.31</v>
      </c>
      <c r="V7" s="24">
        <v>7165</v>
      </c>
      <c r="W7" s="24">
        <v>11.26</v>
      </c>
      <c r="X7" s="24">
        <v>636.32000000000005</v>
      </c>
      <c r="Y7" s="24">
        <v>93.89</v>
      </c>
      <c r="Z7" s="24">
        <v>90.79</v>
      </c>
      <c r="AA7" s="24">
        <v>90.11</v>
      </c>
      <c r="AB7" s="24">
        <v>86</v>
      </c>
      <c r="AC7" s="24">
        <v>89.45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50.19</v>
      </c>
      <c r="BG7" s="24">
        <v>72.72</v>
      </c>
      <c r="BH7" s="24">
        <v>1902.61</v>
      </c>
      <c r="BI7" s="24">
        <v>70.73</v>
      </c>
      <c r="BJ7" s="24">
        <v>37.39</v>
      </c>
      <c r="BK7" s="24">
        <v>654.71</v>
      </c>
      <c r="BL7" s="24">
        <v>783.8</v>
      </c>
      <c r="BM7" s="24">
        <v>778.81</v>
      </c>
      <c r="BN7" s="24">
        <v>718.49</v>
      </c>
      <c r="BO7" s="24">
        <v>743.31</v>
      </c>
      <c r="BP7" s="24">
        <v>785.1</v>
      </c>
      <c r="BQ7" s="24">
        <v>78.989999999999995</v>
      </c>
      <c r="BR7" s="24">
        <v>65.98</v>
      </c>
      <c r="BS7" s="24">
        <v>61.61</v>
      </c>
      <c r="BT7" s="24">
        <v>56.11</v>
      </c>
      <c r="BU7" s="24">
        <v>69.34</v>
      </c>
      <c r="BV7" s="24">
        <v>65.37</v>
      </c>
      <c r="BW7" s="24">
        <v>68.11</v>
      </c>
      <c r="BX7" s="24">
        <v>67.23</v>
      </c>
      <c r="BY7" s="24">
        <v>61.82</v>
      </c>
      <c r="BZ7" s="24">
        <v>61.15</v>
      </c>
      <c r="CA7" s="24">
        <v>56.93</v>
      </c>
      <c r="CB7" s="24">
        <v>229.41</v>
      </c>
      <c r="CC7" s="24">
        <v>263.22000000000003</v>
      </c>
      <c r="CD7" s="24">
        <v>290.10000000000002</v>
      </c>
      <c r="CE7" s="24">
        <v>326.81</v>
      </c>
      <c r="CF7" s="24">
        <v>263.3</v>
      </c>
      <c r="CG7" s="24">
        <v>228.99</v>
      </c>
      <c r="CH7" s="24">
        <v>222.41</v>
      </c>
      <c r="CI7" s="24">
        <v>228.21</v>
      </c>
      <c r="CJ7" s="24">
        <v>246.9</v>
      </c>
      <c r="CK7" s="24">
        <v>250.43</v>
      </c>
      <c r="CL7" s="24">
        <v>271.14999999999998</v>
      </c>
      <c r="CM7" s="24">
        <v>48.53</v>
      </c>
      <c r="CN7" s="24">
        <v>51.24</v>
      </c>
      <c r="CO7" s="24">
        <v>49.97</v>
      </c>
      <c r="CP7" s="24">
        <v>48.56</v>
      </c>
      <c r="CQ7" s="24">
        <v>48.56</v>
      </c>
      <c r="CR7" s="24">
        <v>54.06</v>
      </c>
      <c r="CS7" s="24">
        <v>55.26</v>
      </c>
      <c r="CT7" s="24">
        <v>54.54</v>
      </c>
      <c r="CU7" s="24">
        <v>52.9</v>
      </c>
      <c r="CV7" s="24">
        <v>52.63</v>
      </c>
      <c r="CW7" s="24">
        <v>49.87</v>
      </c>
      <c r="CX7" s="24">
        <v>91.03</v>
      </c>
      <c r="CY7" s="24">
        <v>91.57</v>
      </c>
      <c r="CZ7" s="24">
        <v>92.07</v>
      </c>
      <c r="DA7" s="24">
        <v>92.11</v>
      </c>
      <c r="DB7" s="24">
        <v>92.37</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115</v>
      </c>
      <c r="F13" t="s">
        <v>113</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2025-01-24T07:35:39Z</dcterms:created>
  <dcterms:modified xsi:type="dcterms:W3CDTF">2025-01-30T09:14:27Z</dcterms:modified>
  <cp:category/>
</cp:coreProperties>
</file>