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2年報】\令和７年\年報（１０月～９月）\紙ベース統計表（第1表～第15表）\ホームページのみ掲載用\"/>
    </mc:Choice>
  </mc:AlternateContent>
  <xr:revisionPtr revIDLastSave="0" documentId="13_ncr:1_{6DC22B66-DCCE-4308-93AF-908347047E00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男女計" sheetId="1" r:id="rId1"/>
    <sheet name="男計" sheetId="4" r:id="rId2"/>
    <sheet name="女計" sheetId="5" r:id="rId3"/>
  </sheets>
  <definedNames>
    <definedName name="_xlnm.Print_Area" localSheetId="2">女計!$A$1:$X$40</definedName>
    <definedName name="_xlnm.Print_Area" localSheetId="1">男計!$A$1:$X$40</definedName>
    <definedName name="_xlnm.Print_Area" localSheetId="0">男女計!$A$1:$X$40</definedName>
  </definedNames>
  <calcPr calcId="181029" forceFullCalc="1"/>
</workbook>
</file>

<file path=xl/calcChain.xml><?xml version="1.0" encoding="utf-8"?>
<calcChain xmlns="http://schemas.openxmlformats.org/spreadsheetml/2006/main">
  <c r="E30" i="4" l="1"/>
  <c r="E20" i="4"/>
  <c r="E25" i="4"/>
  <c r="E29" i="1"/>
  <c r="T25" i="1"/>
  <c r="P22" i="1"/>
  <c r="E20" i="1"/>
  <c r="E25" i="1" l="1"/>
  <c r="T38" i="5" l="1"/>
  <c r="P38" i="5"/>
  <c r="O38" i="5"/>
  <c r="M38" i="5"/>
  <c r="L38" i="5"/>
  <c r="F38" i="5"/>
  <c r="E38" i="5"/>
  <c r="T37" i="5"/>
  <c r="P37" i="5"/>
  <c r="O37" i="5"/>
  <c r="M37" i="5"/>
  <c r="L37" i="5"/>
  <c r="F37" i="5"/>
  <c r="E37" i="5"/>
  <c r="T36" i="5"/>
  <c r="P36" i="5"/>
  <c r="O36" i="5"/>
  <c r="M36" i="5"/>
  <c r="L36" i="5"/>
  <c r="F36" i="5"/>
  <c r="E36" i="5"/>
  <c r="T35" i="5"/>
  <c r="P35" i="5"/>
  <c r="O35" i="5"/>
  <c r="M35" i="5"/>
  <c r="L35" i="5"/>
  <c r="F35" i="5"/>
  <c r="E35" i="5"/>
  <c r="T34" i="5"/>
  <c r="P34" i="5"/>
  <c r="O34" i="5"/>
  <c r="M34" i="5"/>
  <c r="L34" i="5"/>
  <c r="F34" i="5"/>
  <c r="E34" i="5"/>
  <c r="T33" i="5"/>
  <c r="P33" i="5"/>
  <c r="O33" i="5"/>
  <c r="M33" i="5"/>
  <c r="L33" i="5"/>
  <c r="F33" i="5"/>
  <c r="E33" i="5"/>
  <c r="T32" i="5"/>
  <c r="P32" i="5"/>
  <c r="O32" i="5"/>
  <c r="M32" i="5"/>
  <c r="L32" i="5"/>
  <c r="F32" i="5"/>
  <c r="E32" i="5"/>
  <c r="T31" i="5"/>
  <c r="P31" i="5"/>
  <c r="O31" i="5"/>
  <c r="M31" i="5"/>
  <c r="L31" i="5"/>
  <c r="F31" i="5"/>
  <c r="E31" i="5"/>
  <c r="T30" i="5"/>
  <c r="P30" i="5"/>
  <c r="O30" i="5"/>
  <c r="M30" i="5"/>
  <c r="L30" i="5"/>
  <c r="F30" i="5"/>
  <c r="E30" i="5"/>
  <c r="T29" i="5"/>
  <c r="P29" i="5"/>
  <c r="O29" i="5"/>
  <c r="M29" i="5"/>
  <c r="L29" i="5"/>
  <c r="F29" i="5"/>
  <c r="E29" i="5"/>
  <c r="T28" i="5"/>
  <c r="P28" i="5"/>
  <c r="O28" i="5"/>
  <c r="M28" i="5"/>
  <c r="L28" i="5"/>
  <c r="F28" i="5"/>
  <c r="E28" i="5"/>
  <c r="T27" i="5"/>
  <c r="P27" i="5"/>
  <c r="O27" i="5"/>
  <c r="M27" i="5"/>
  <c r="L27" i="5"/>
  <c r="F27" i="5"/>
  <c r="E27" i="5"/>
  <c r="T26" i="5"/>
  <c r="P26" i="5"/>
  <c r="O26" i="5"/>
  <c r="M26" i="5"/>
  <c r="L26" i="5"/>
  <c r="F26" i="5"/>
  <c r="E26" i="5"/>
  <c r="T25" i="5"/>
  <c r="P25" i="5"/>
  <c r="O25" i="5"/>
  <c r="M25" i="5"/>
  <c r="L25" i="5"/>
  <c r="F25" i="5"/>
  <c r="E25" i="5"/>
  <c r="T24" i="5"/>
  <c r="T12" i="5" s="1"/>
  <c r="P24" i="5"/>
  <c r="P12" i="5" s="1"/>
  <c r="O24" i="5"/>
  <c r="O12" i="5" s="1"/>
  <c r="M24" i="5"/>
  <c r="L24" i="5"/>
  <c r="F24" i="5"/>
  <c r="F12" i="5" s="1"/>
  <c r="E24" i="5"/>
  <c r="T23" i="5"/>
  <c r="P23" i="5"/>
  <c r="O23" i="5"/>
  <c r="M23" i="5"/>
  <c r="L23" i="5"/>
  <c r="F23" i="5"/>
  <c r="E23" i="5"/>
  <c r="T22" i="5"/>
  <c r="P22" i="5"/>
  <c r="O22" i="5"/>
  <c r="M22" i="5"/>
  <c r="L22" i="5"/>
  <c r="F22" i="5"/>
  <c r="E22" i="5"/>
  <c r="T21" i="5"/>
  <c r="P21" i="5"/>
  <c r="O21" i="5"/>
  <c r="M21" i="5"/>
  <c r="L21" i="5"/>
  <c r="F21" i="5"/>
  <c r="E21" i="5"/>
  <c r="T20" i="5"/>
  <c r="P20" i="5"/>
  <c r="O20" i="5"/>
  <c r="M20" i="5"/>
  <c r="L20" i="5"/>
  <c r="F20" i="5"/>
  <c r="E20" i="5"/>
  <c r="W16" i="5"/>
  <c r="V16" i="5"/>
  <c r="U16" i="5"/>
  <c r="S16" i="5"/>
  <c r="R16" i="5"/>
  <c r="Q16" i="5"/>
  <c r="J16" i="5"/>
  <c r="I16" i="5"/>
  <c r="H16" i="5"/>
  <c r="G16" i="5"/>
  <c r="C16" i="5"/>
  <c r="W15" i="5"/>
  <c r="V15" i="5"/>
  <c r="U15" i="5"/>
  <c r="S15" i="5"/>
  <c r="R15" i="5"/>
  <c r="Q15" i="5"/>
  <c r="J15" i="5"/>
  <c r="I15" i="5"/>
  <c r="H15" i="5"/>
  <c r="G15" i="5"/>
  <c r="C15" i="5"/>
  <c r="W14" i="5"/>
  <c r="W18" i="5" s="1"/>
  <c r="V14" i="5"/>
  <c r="V18" i="5" s="1"/>
  <c r="U14" i="5"/>
  <c r="U18" i="5" s="1"/>
  <c r="S14" i="5"/>
  <c r="S18" i="5" s="1"/>
  <c r="R14" i="5"/>
  <c r="R18" i="5" s="1"/>
  <c r="Q14" i="5"/>
  <c r="Q18" i="5" s="1"/>
  <c r="J14" i="5"/>
  <c r="J18" i="5" s="1"/>
  <c r="I14" i="5"/>
  <c r="I18" i="5" s="1"/>
  <c r="H14" i="5"/>
  <c r="H18" i="5" s="1"/>
  <c r="G14" i="5"/>
  <c r="G18" i="5" s="1"/>
  <c r="C14" i="5"/>
  <c r="C18" i="5" s="1"/>
  <c r="W13" i="5"/>
  <c r="V13" i="5"/>
  <c r="U13" i="5"/>
  <c r="S13" i="5"/>
  <c r="R13" i="5"/>
  <c r="Q13" i="5"/>
  <c r="J13" i="5"/>
  <c r="I13" i="5"/>
  <c r="H13" i="5"/>
  <c r="G13" i="5"/>
  <c r="C13" i="5"/>
  <c r="W12" i="5"/>
  <c r="V12" i="5"/>
  <c r="U12" i="5"/>
  <c r="S12" i="5"/>
  <c r="R12" i="5"/>
  <c r="Q12" i="5"/>
  <c r="J12" i="5"/>
  <c r="I12" i="5"/>
  <c r="H12" i="5"/>
  <c r="G12" i="5"/>
  <c r="C12" i="5"/>
  <c r="W10" i="5"/>
  <c r="V10" i="5"/>
  <c r="U10" i="5"/>
  <c r="S10" i="5"/>
  <c r="R10" i="5"/>
  <c r="Q10" i="5"/>
  <c r="J10" i="5"/>
  <c r="I10" i="5"/>
  <c r="H10" i="5"/>
  <c r="G10" i="5"/>
  <c r="C10" i="5"/>
  <c r="T38" i="4"/>
  <c r="P38" i="4"/>
  <c r="O38" i="4"/>
  <c r="M38" i="4"/>
  <c r="L38" i="4"/>
  <c r="F38" i="4"/>
  <c r="E38" i="4"/>
  <c r="T37" i="4"/>
  <c r="P37" i="4"/>
  <c r="O37" i="4"/>
  <c r="M37" i="4"/>
  <c r="L37" i="4"/>
  <c r="F37" i="4"/>
  <c r="E37" i="4"/>
  <c r="T36" i="4"/>
  <c r="P36" i="4"/>
  <c r="O36" i="4"/>
  <c r="M36" i="4"/>
  <c r="L36" i="4"/>
  <c r="F36" i="4"/>
  <c r="E36" i="4"/>
  <c r="T35" i="4"/>
  <c r="P35" i="4"/>
  <c r="O35" i="4"/>
  <c r="M35" i="4"/>
  <c r="L35" i="4"/>
  <c r="F35" i="4"/>
  <c r="E35" i="4"/>
  <c r="T34" i="4"/>
  <c r="P34" i="4"/>
  <c r="O34" i="4"/>
  <c r="M34" i="4"/>
  <c r="L34" i="4"/>
  <c r="F34" i="4"/>
  <c r="E34" i="4"/>
  <c r="T33" i="4"/>
  <c r="P33" i="4"/>
  <c r="O33" i="4"/>
  <c r="M33" i="4"/>
  <c r="L33" i="4"/>
  <c r="F33" i="4"/>
  <c r="E33" i="4"/>
  <c r="T32" i="4"/>
  <c r="P32" i="4"/>
  <c r="O32" i="4"/>
  <c r="M32" i="4"/>
  <c r="L32" i="4"/>
  <c r="F32" i="4"/>
  <c r="E32" i="4"/>
  <c r="T31" i="4"/>
  <c r="P31" i="4"/>
  <c r="O31" i="4"/>
  <c r="M31" i="4"/>
  <c r="L31" i="4"/>
  <c r="F31" i="4"/>
  <c r="E31" i="4"/>
  <c r="T30" i="4"/>
  <c r="P30" i="4"/>
  <c r="O30" i="4"/>
  <c r="M30" i="4"/>
  <c r="L30" i="4"/>
  <c r="F30" i="4"/>
  <c r="T29" i="4"/>
  <c r="P29" i="4"/>
  <c r="O29" i="4"/>
  <c r="M29" i="4"/>
  <c r="L29" i="4"/>
  <c r="F29" i="4"/>
  <c r="E29" i="4"/>
  <c r="T28" i="4"/>
  <c r="P28" i="4"/>
  <c r="O28" i="4"/>
  <c r="M28" i="4"/>
  <c r="L28" i="4"/>
  <c r="F28" i="4"/>
  <c r="E28" i="4"/>
  <c r="T27" i="4"/>
  <c r="P27" i="4"/>
  <c r="O27" i="4"/>
  <c r="M27" i="4"/>
  <c r="L27" i="4"/>
  <c r="F27" i="4"/>
  <c r="E27" i="4"/>
  <c r="T26" i="4"/>
  <c r="P26" i="4"/>
  <c r="O26" i="4"/>
  <c r="M26" i="4"/>
  <c r="L26" i="4"/>
  <c r="F26" i="4"/>
  <c r="E26" i="4"/>
  <c r="T25" i="4"/>
  <c r="P25" i="4"/>
  <c r="O25" i="4"/>
  <c r="M25" i="4"/>
  <c r="L25" i="4"/>
  <c r="F25" i="4"/>
  <c r="T24" i="4"/>
  <c r="T12" i="4" s="1"/>
  <c r="P24" i="4"/>
  <c r="O24" i="4"/>
  <c r="O12" i="4" s="1"/>
  <c r="M24" i="4"/>
  <c r="L24" i="4"/>
  <c r="F24" i="4"/>
  <c r="F12" i="4" s="1"/>
  <c r="E24" i="4"/>
  <c r="T23" i="4"/>
  <c r="P23" i="4"/>
  <c r="O23" i="4"/>
  <c r="M23" i="4"/>
  <c r="L23" i="4"/>
  <c r="F23" i="4"/>
  <c r="E23" i="4"/>
  <c r="T22" i="4"/>
  <c r="P22" i="4"/>
  <c r="O22" i="4"/>
  <c r="M22" i="4"/>
  <c r="L22" i="4"/>
  <c r="F22" i="4"/>
  <c r="E22" i="4"/>
  <c r="T21" i="4"/>
  <c r="P21" i="4"/>
  <c r="O21" i="4"/>
  <c r="M21" i="4"/>
  <c r="L21" i="4"/>
  <c r="F21" i="4"/>
  <c r="E21" i="4"/>
  <c r="T20" i="4"/>
  <c r="P20" i="4"/>
  <c r="O20" i="4"/>
  <c r="M20" i="4"/>
  <c r="L20" i="4"/>
  <c r="F20" i="4"/>
  <c r="W16" i="4"/>
  <c r="V16" i="4"/>
  <c r="U16" i="4"/>
  <c r="S16" i="4"/>
  <c r="R16" i="4"/>
  <c r="Q16" i="4"/>
  <c r="J16" i="4"/>
  <c r="I16" i="4"/>
  <c r="H16" i="4"/>
  <c r="G16" i="4"/>
  <c r="C16" i="4"/>
  <c r="W15" i="4"/>
  <c r="V15" i="4"/>
  <c r="U15" i="4"/>
  <c r="S15" i="4"/>
  <c r="R15" i="4"/>
  <c r="Q15" i="4"/>
  <c r="J15" i="4"/>
  <c r="I15" i="4"/>
  <c r="H15" i="4"/>
  <c r="G15" i="4"/>
  <c r="C15" i="4"/>
  <c r="W14" i="4"/>
  <c r="W18" i="4" s="1"/>
  <c r="V14" i="4"/>
  <c r="V18" i="4" s="1"/>
  <c r="U14" i="4"/>
  <c r="U18" i="4" s="1"/>
  <c r="S14" i="4"/>
  <c r="S18" i="4" s="1"/>
  <c r="R14" i="4"/>
  <c r="R18" i="4" s="1"/>
  <c r="Q14" i="4"/>
  <c r="J14" i="4"/>
  <c r="J18" i="4" s="1"/>
  <c r="I14" i="4"/>
  <c r="H14" i="4"/>
  <c r="H18" i="4" s="1"/>
  <c r="G14" i="4"/>
  <c r="G18" i="4" s="1"/>
  <c r="C14" i="4"/>
  <c r="C18" i="4" s="1"/>
  <c r="W13" i="4"/>
  <c r="V13" i="4"/>
  <c r="U13" i="4"/>
  <c r="S13" i="4"/>
  <c r="R13" i="4"/>
  <c r="Q13" i="4"/>
  <c r="J13" i="4"/>
  <c r="I13" i="4"/>
  <c r="H13" i="4"/>
  <c r="G13" i="4"/>
  <c r="C13" i="4"/>
  <c r="W12" i="4"/>
  <c r="V12" i="4"/>
  <c r="U12" i="4"/>
  <c r="S12" i="4"/>
  <c r="R12" i="4"/>
  <c r="Q12" i="4"/>
  <c r="J12" i="4"/>
  <c r="I12" i="4"/>
  <c r="H12" i="4"/>
  <c r="G12" i="4"/>
  <c r="C12" i="4"/>
  <c r="W10" i="4"/>
  <c r="V10" i="4"/>
  <c r="U10" i="4"/>
  <c r="S10" i="4"/>
  <c r="R10" i="4"/>
  <c r="Q10" i="4"/>
  <c r="J10" i="4"/>
  <c r="I10" i="4"/>
  <c r="H10" i="4"/>
  <c r="G10" i="4"/>
  <c r="C10" i="4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20" i="1"/>
  <c r="G17" i="4" l="1"/>
  <c r="E12" i="4"/>
  <c r="K28" i="4"/>
  <c r="K36" i="4"/>
  <c r="K23" i="5"/>
  <c r="K27" i="5"/>
  <c r="K31" i="5"/>
  <c r="K35" i="5"/>
  <c r="K23" i="4"/>
  <c r="K31" i="4"/>
  <c r="K35" i="4"/>
  <c r="C19" i="5"/>
  <c r="U19" i="5"/>
  <c r="K22" i="5"/>
  <c r="K26" i="5"/>
  <c r="K30" i="5"/>
  <c r="K34" i="5"/>
  <c r="P15" i="5"/>
  <c r="K38" i="5"/>
  <c r="K22" i="4"/>
  <c r="K26" i="4"/>
  <c r="K30" i="4"/>
  <c r="K34" i="4"/>
  <c r="K38" i="4"/>
  <c r="K21" i="5"/>
  <c r="K25" i="5"/>
  <c r="K29" i="5"/>
  <c r="K33" i="5"/>
  <c r="K37" i="5"/>
  <c r="K21" i="4"/>
  <c r="K25" i="4"/>
  <c r="K29" i="4"/>
  <c r="K33" i="4"/>
  <c r="K37" i="4"/>
  <c r="K32" i="5"/>
  <c r="K20" i="4"/>
  <c r="F16" i="5"/>
  <c r="V17" i="4"/>
  <c r="C19" i="4"/>
  <c r="V19" i="5"/>
  <c r="R19" i="4"/>
  <c r="U17" i="5"/>
  <c r="H19" i="4"/>
  <c r="W19" i="5"/>
  <c r="G19" i="4"/>
  <c r="Q19" i="4"/>
  <c r="V19" i="4"/>
  <c r="T10" i="4"/>
  <c r="F16" i="4"/>
  <c r="P10" i="5"/>
  <c r="F13" i="5"/>
  <c r="P13" i="5"/>
  <c r="P17" i="5" s="1"/>
  <c r="T16" i="5"/>
  <c r="S17" i="5"/>
  <c r="N28" i="4"/>
  <c r="B28" i="4" s="1"/>
  <c r="N32" i="4"/>
  <c r="B32" i="4" s="1"/>
  <c r="N36" i="4"/>
  <c r="B36" i="4" s="1"/>
  <c r="E13" i="5"/>
  <c r="E16" i="5"/>
  <c r="P16" i="5"/>
  <c r="P14" i="5"/>
  <c r="P18" i="5" s="1"/>
  <c r="J11" i="4"/>
  <c r="J9" i="4" s="1"/>
  <c r="N27" i="4"/>
  <c r="B27" i="4" s="1"/>
  <c r="T14" i="4"/>
  <c r="T18" i="4" s="1"/>
  <c r="N31" i="4"/>
  <c r="I11" i="5"/>
  <c r="I9" i="5" s="1"/>
  <c r="W17" i="5"/>
  <c r="S19" i="5"/>
  <c r="F10" i="5"/>
  <c r="F14" i="5"/>
  <c r="F18" i="5" s="1"/>
  <c r="N33" i="5"/>
  <c r="B33" i="5" s="1"/>
  <c r="I19" i="4"/>
  <c r="F13" i="4"/>
  <c r="F17" i="4" s="1"/>
  <c r="N37" i="4"/>
  <c r="B37" i="4" s="1"/>
  <c r="T16" i="4"/>
  <c r="H19" i="5"/>
  <c r="Q19" i="5"/>
  <c r="N27" i="5"/>
  <c r="B27" i="5" s="1"/>
  <c r="N28" i="5"/>
  <c r="B28" i="5" s="1"/>
  <c r="N29" i="5"/>
  <c r="B29" i="5" s="1"/>
  <c r="N30" i="5"/>
  <c r="B30" i="5" s="1"/>
  <c r="F15" i="5"/>
  <c r="O15" i="5"/>
  <c r="N38" i="5"/>
  <c r="B38" i="5" s="1"/>
  <c r="T13" i="4"/>
  <c r="T17" i="4" s="1"/>
  <c r="F15" i="4"/>
  <c r="U11" i="5"/>
  <c r="U9" i="5" s="1"/>
  <c r="W11" i="5"/>
  <c r="W9" i="5" s="1"/>
  <c r="I17" i="5"/>
  <c r="N22" i="5"/>
  <c r="B22" i="5" s="1"/>
  <c r="O13" i="5"/>
  <c r="O17" i="5" s="1"/>
  <c r="N31" i="5"/>
  <c r="B31" i="5" s="1"/>
  <c r="N34" i="5"/>
  <c r="B34" i="5" s="1"/>
  <c r="P14" i="4"/>
  <c r="P18" i="4" s="1"/>
  <c r="N20" i="4"/>
  <c r="B20" i="4" s="1"/>
  <c r="N21" i="4"/>
  <c r="B21" i="4" s="1"/>
  <c r="N22" i="4"/>
  <c r="B22" i="4" s="1"/>
  <c r="K24" i="4"/>
  <c r="P13" i="4"/>
  <c r="N26" i="4"/>
  <c r="B26" i="4" s="1"/>
  <c r="F14" i="4"/>
  <c r="N35" i="4"/>
  <c r="B35" i="4" s="1"/>
  <c r="N23" i="5"/>
  <c r="B23" i="5" s="1"/>
  <c r="N24" i="5"/>
  <c r="B24" i="5" s="1"/>
  <c r="N26" i="5"/>
  <c r="B26" i="5" s="1"/>
  <c r="N35" i="5"/>
  <c r="B35" i="5" s="1"/>
  <c r="N36" i="5"/>
  <c r="B36" i="5" s="1"/>
  <c r="N37" i="5"/>
  <c r="B37" i="5" s="1"/>
  <c r="T15" i="4"/>
  <c r="N20" i="5"/>
  <c r="B20" i="5" s="1"/>
  <c r="U19" i="4"/>
  <c r="E16" i="4"/>
  <c r="N29" i="4"/>
  <c r="B29" i="4" s="1"/>
  <c r="N33" i="4"/>
  <c r="B33" i="4" s="1"/>
  <c r="C17" i="5"/>
  <c r="G11" i="5"/>
  <c r="G17" i="5"/>
  <c r="E14" i="4"/>
  <c r="E18" i="4" s="1"/>
  <c r="E10" i="4"/>
  <c r="R17" i="4"/>
  <c r="R11" i="4"/>
  <c r="R9" i="4" s="1"/>
  <c r="E13" i="4"/>
  <c r="K27" i="4"/>
  <c r="E15" i="4"/>
  <c r="K32" i="4"/>
  <c r="Q11" i="5"/>
  <c r="Q9" i="5" s="1"/>
  <c r="G19" i="5"/>
  <c r="P10" i="4"/>
  <c r="J17" i="4"/>
  <c r="H11" i="4"/>
  <c r="H9" i="4" s="1"/>
  <c r="J19" i="4"/>
  <c r="F10" i="4"/>
  <c r="T14" i="5"/>
  <c r="T18" i="5" s="1"/>
  <c r="Q17" i="5"/>
  <c r="E10" i="5"/>
  <c r="K20" i="5"/>
  <c r="N25" i="5"/>
  <c r="B25" i="5" s="1"/>
  <c r="T13" i="5"/>
  <c r="E14" i="5"/>
  <c r="K28" i="5"/>
  <c r="I18" i="4"/>
  <c r="I11" i="4"/>
  <c r="I9" i="4" s="1"/>
  <c r="C11" i="4"/>
  <c r="C9" i="4" s="1"/>
  <c r="N21" i="5"/>
  <c r="B21" i="5" s="1"/>
  <c r="T10" i="5"/>
  <c r="E12" i="5"/>
  <c r="K24" i="5"/>
  <c r="R17" i="5"/>
  <c r="R11" i="5"/>
  <c r="R9" i="5" s="1"/>
  <c r="V17" i="5"/>
  <c r="V11" i="5"/>
  <c r="V9" i="5" s="1"/>
  <c r="E15" i="5"/>
  <c r="K36" i="5"/>
  <c r="S11" i="4"/>
  <c r="S9" i="4" s="1"/>
  <c r="W11" i="4"/>
  <c r="W9" i="4" s="1"/>
  <c r="Q11" i="4"/>
  <c r="Q9" i="4" s="1"/>
  <c r="S19" i="4"/>
  <c r="W19" i="4"/>
  <c r="O10" i="4"/>
  <c r="C11" i="5"/>
  <c r="C9" i="5" s="1"/>
  <c r="S11" i="5"/>
  <c r="S9" i="5" s="1"/>
  <c r="H11" i="5"/>
  <c r="H9" i="5" s="1"/>
  <c r="H17" i="5"/>
  <c r="J19" i="5"/>
  <c r="I19" i="5"/>
  <c r="N32" i="5"/>
  <c r="B32" i="5" s="1"/>
  <c r="T15" i="5"/>
  <c r="Q17" i="4"/>
  <c r="U17" i="4"/>
  <c r="N23" i="4"/>
  <c r="B23" i="4" s="1"/>
  <c r="N24" i="4"/>
  <c r="B24" i="4" s="1"/>
  <c r="N25" i="4"/>
  <c r="B25" i="4" s="1"/>
  <c r="J17" i="5"/>
  <c r="J11" i="5"/>
  <c r="J9" i="5" s="1"/>
  <c r="R19" i="5"/>
  <c r="O10" i="5"/>
  <c r="O14" i="5"/>
  <c r="O18" i="5" s="1"/>
  <c r="O16" i="5"/>
  <c r="O13" i="4"/>
  <c r="O17" i="4" s="1"/>
  <c r="N30" i="4"/>
  <c r="B30" i="4" s="1"/>
  <c r="N38" i="4"/>
  <c r="B38" i="4" s="1"/>
  <c r="N34" i="4"/>
  <c r="B34" i="4" s="1"/>
  <c r="O16" i="4"/>
  <c r="U11" i="4"/>
  <c r="U9" i="4" s="1"/>
  <c r="W17" i="4"/>
  <c r="V11" i="4"/>
  <c r="V9" i="4" s="1"/>
  <c r="H17" i="4"/>
  <c r="Q18" i="4"/>
  <c r="G11" i="4"/>
  <c r="C17" i="4"/>
  <c r="S17" i="4"/>
  <c r="O14" i="4"/>
  <c r="O18" i="4" s="1"/>
  <c r="O15" i="4"/>
  <c r="P12" i="4"/>
  <c r="P16" i="4"/>
  <c r="I17" i="4"/>
  <c r="P15" i="4"/>
  <c r="B31" i="4" l="1"/>
  <c r="D31" i="4" s="1"/>
  <c r="F19" i="5"/>
  <c r="X33" i="4"/>
  <c r="D33" i="4"/>
  <c r="X29" i="4"/>
  <c r="D29" i="4"/>
  <c r="X31" i="4"/>
  <c r="X26" i="4"/>
  <c r="D26" i="4"/>
  <c r="X21" i="4"/>
  <c r="D21" i="4"/>
  <c r="P19" i="5"/>
  <c r="X33" i="5"/>
  <c r="D33" i="5"/>
  <c r="X27" i="4"/>
  <c r="D27" i="4"/>
  <c r="X37" i="4"/>
  <c r="D37" i="4"/>
  <c r="X36" i="4"/>
  <c r="D36" i="4"/>
  <c r="X32" i="4"/>
  <c r="D32" i="4"/>
  <c r="D29" i="5"/>
  <c r="D35" i="4"/>
  <c r="D20" i="4"/>
  <c r="P11" i="5"/>
  <c r="P9" i="5" s="1"/>
  <c r="X35" i="4"/>
  <c r="F11" i="5"/>
  <c r="F9" i="5" s="1"/>
  <c r="N16" i="4"/>
  <c r="X25" i="4"/>
  <c r="T19" i="5"/>
  <c r="F19" i="4"/>
  <c r="N16" i="5"/>
  <c r="X28" i="4"/>
  <c r="X29" i="5"/>
  <c r="F17" i="5"/>
  <c r="E11" i="4"/>
  <c r="E9" i="4" s="1"/>
  <c r="T19" i="4"/>
  <c r="F11" i="4"/>
  <c r="F9" i="4" s="1"/>
  <c r="X20" i="4"/>
  <c r="O19" i="5"/>
  <c r="N13" i="4"/>
  <c r="O11" i="5"/>
  <c r="O9" i="5" s="1"/>
  <c r="X38" i="5"/>
  <c r="D38" i="5"/>
  <c r="X28" i="5"/>
  <c r="D28" i="5"/>
  <c r="X27" i="5"/>
  <c r="D27" i="5"/>
  <c r="N14" i="5"/>
  <c r="N18" i="5" s="1"/>
  <c r="X30" i="5"/>
  <c r="D30" i="5"/>
  <c r="X26" i="5"/>
  <c r="D26" i="5"/>
  <c r="X22" i="4"/>
  <c r="D22" i="4"/>
  <c r="X34" i="5"/>
  <c r="D34" i="5"/>
  <c r="X37" i="5"/>
  <c r="D37" i="5"/>
  <c r="X24" i="5"/>
  <c r="N12" i="5"/>
  <c r="O19" i="4"/>
  <c r="N14" i="4"/>
  <c r="N18" i="4" s="1"/>
  <c r="N15" i="4"/>
  <c r="F18" i="4"/>
  <c r="E19" i="4"/>
  <c r="X20" i="5"/>
  <c r="D20" i="5"/>
  <c r="X36" i="5"/>
  <c r="X23" i="5"/>
  <c r="D23" i="5"/>
  <c r="X31" i="5"/>
  <c r="X22" i="5"/>
  <c r="D22" i="5"/>
  <c r="T11" i="4"/>
  <c r="T9" i="4" s="1"/>
  <c r="T11" i="5"/>
  <c r="T9" i="5" s="1"/>
  <c r="X35" i="5"/>
  <c r="D35" i="5"/>
  <c r="X23" i="4"/>
  <c r="D23" i="4"/>
  <c r="N10" i="4"/>
  <c r="X38" i="4"/>
  <c r="D38" i="4"/>
  <c r="X32" i="5"/>
  <c r="N15" i="5"/>
  <c r="T17" i="5"/>
  <c r="X25" i="5"/>
  <c r="N13" i="5"/>
  <c r="P19" i="4"/>
  <c r="X30" i="4"/>
  <c r="D30" i="4"/>
  <c r="X24" i="4"/>
  <c r="N12" i="4"/>
  <c r="E17" i="4"/>
  <c r="E19" i="5"/>
  <c r="E17" i="5"/>
  <c r="E11" i="5"/>
  <c r="E18" i="5"/>
  <c r="X34" i="4"/>
  <c r="D34" i="4"/>
  <c r="X21" i="5"/>
  <c r="N10" i="5"/>
  <c r="G9" i="5"/>
  <c r="D25" i="4"/>
  <c r="D24" i="4"/>
  <c r="B12" i="4"/>
  <c r="O11" i="4"/>
  <c r="O9" i="4" s="1"/>
  <c r="P11" i="4"/>
  <c r="P9" i="4" s="1"/>
  <c r="P17" i="4"/>
  <c r="D28" i="4"/>
  <c r="G9" i="4"/>
  <c r="N19" i="4" l="1"/>
  <c r="B13" i="4"/>
  <c r="D13" i="4" s="1"/>
  <c r="B15" i="4"/>
  <c r="D15" i="4" s="1"/>
  <c r="N17" i="4"/>
  <c r="B16" i="4"/>
  <c r="D16" i="4" s="1"/>
  <c r="D31" i="5"/>
  <c r="B14" i="5"/>
  <c r="D36" i="5"/>
  <c r="B16" i="5"/>
  <c r="D16" i="5" s="1"/>
  <c r="N11" i="4"/>
  <c r="N9" i="4" s="1"/>
  <c r="B10" i="4"/>
  <c r="D10" i="4" s="1"/>
  <c r="D24" i="5"/>
  <c r="B12" i="5"/>
  <c r="D12" i="5" s="1"/>
  <c r="N19" i="5"/>
  <c r="D21" i="5"/>
  <c r="B10" i="5"/>
  <c r="B13" i="5"/>
  <c r="D25" i="5"/>
  <c r="D32" i="5"/>
  <c r="B15" i="5"/>
  <c r="N17" i="5"/>
  <c r="N11" i="5"/>
  <c r="B14" i="4"/>
  <c r="B18" i="4" s="1"/>
  <c r="D18" i="4" s="1"/>
  <c r="E9" i="5"/>
  <c r="D12" i="4"/>
  <c r="B17" i="4" l="1"/>
  <c r="D17" i="4" s="1"/>
  <c r="B19" i="4"/>
  <c r="D19" i="4" s="1"/>
  <c r="B11" i="4"/>
  <c r="D11" i="4" s="1"/>
  <c r="D14" i="4"/>
  <c r="B18" i="5"/>
  <c r="D18" i="5" s="1"/>
  <c r="D14" i="5"/>
  <c r="D15" i="5"/>
  <c r="B19" i="5"/>
  <c r="D19" i="5" s="1"/>
  <c r="D13" i="5"/>
  <c r="B17" i="5"/>
  <c r="D17" i="5" s="1"/>
  <c r="B11" i="5"/>
  <c r="D11" i="5" s="1"/>
  <c r="D10" i="5"/>
  <c r="N9" i="5"/>
  <c r="B9" i="4" l="1"/>
  <c r="D9" i="4" s="1"/>
  <c r="B9" i="5"/>
  <c r="D9" i="5" s="1"/>
  <c r="Z16" i="5" l="1"/>
  <c r="Z15" i="5"/>
  <c r="Z14" i="5"/>
  <c r="Z13" i="5"/>
  <c r="Z12" i="5"/>
  <c r="Z10" i="5"/>
  <c r="Z16" i="4"/>
  <c r="Z15" i="4"/>
  <c r="Z14" i="4"/>
  <c r="Z13" i="4"/>
  <c r="Z12" i="4"/>
  <c r="Z10" i="4"/>
  <c r="Z10" i="1"/>
  <c r="Z12" i="1"/>
  <c r="Z13" i="1"/>
  <c r="Z14" i="1"/>
  <c r="Z18" i="1" s="1"/>
  <c r="Z15" i="1"/>
  <c r="Z16" i="1"/>
  <c r="L12" i="5" l="1"/>
  <c r="X12" i="5"/>
  <c r="M12" i="5"/>
  <c r="K12" i="5"/>
  <c r="L16" i="5"/>
  <c r="K16" i="5"/>
  <c r="M16" i="5"/>
  <c r="X16" i="5"/>
  <c r="K13" i="5"/>
  <c r="M13" i="5"/>
  <c r="L13" i="5"/>
  <c r="X13" i="5"/>
  <c r="L14" i="5"/>
  <c r="M14" i="5"/>
  <c r="K14" i="5"/>
  <c r="X14" i="5"/>
  <c r="L10" i="5"/>
  <c r="M10" i="5"/>
  <c r="K10" i="5"/>
  <c r="X10" i="5"/>
  <c r="M15" i="5"/>
  <c r="L15" i="5"/>
  <c r="K15" i="5"/>
  <c r="X15" i="5"/>
  <c r="L10" i="4"/>
  <c r="K10" i="4"/>
  <c r="M10" i="4"/>
  <c r="X10" i="4"/>
  <c r="K16" i="4"/>
  <c r="L16" i="4"/>
  <c r="M16" i="4"/>
  <c r="X16" i="4"/>
  <c r="K13" i="4"/>
  <c r="L13" i="4"/>
  <c r="M13" i="4"/>
  <c r="X13" i="4"/>
  <c r="Z19" i="4"/>
  <c r="L15" i="4"/>
  <c r="M15" i="4"/>
  <c r="K15" i="4"/>
  <c r="X15" i="4"/>
  <c r="K12" i="4"/>
  <c r="M12" i="4"/>
  <c r="X12" i="4"/>
  <c r="L12" i="4"/>
  <c r="L14" i="4"/>
  <c r="M14" i="4"/>
  <c r="K14" i="4"/>
  <c r="X14" i="4"/>
  <c r="Z17" i="1"/>
  <c r="Z17" i="4"/>
  <c r="Z11" i="5"/>
  <c r="Z19" i="5"/>
  <c r="Z11" i="4"/>
  <c r="Z17" i="5"/>
  <c r="Z18" i="5"/>
  <c r="Z18" i="4"/>
  <c r="Z19" i="1"/>
  <c r="Z11" i="1"/>
  <c r="Z9" i="1" s="1"/>
  <c r="L20" i="1"/>
  <c r="M20" i="1"/>
  <c r="L21" i="1"/>
  <c r="M21" i="1"/>
  <c r="L22" i="1"/>
  <c r="M22" i="1"/>
  <c r="L23" i="1"/>
  <c r="M23" i="1"/>
  <c r="L24" i="1"/>
  <c r="M24" i="1"/>
  <c r="L25" i="1"/>
  <c r="M25" i="1"/>
  <c r="L26" i="1"/>
  <c r="M26" i="1"/>
  <c r="L27" i="1"/>
  <c r="M27" i="1"/>
  <c r="L28" i="1"/>
  <c r="M28" i="1"/>
  <c r="L29" i="1"/>
  <c r="M29" i="1"/>
  <c r="L30" i="1"/>
  <c r="M30" i="1"/>
  <c r="L31" i="1"/>
  <c r="M31" i="1"/>
  <c r="L32" i="1"/>
  <c r="M32" i="1"/>
  <c r="L33" i="1"/>
  <c r="M33" i="1"/>
  <c r="L34" i="1"/>
  <c r="M34" i="1"/>
  <c r="L35" i="1"/>
  <c r="M35" i="1"/>
  <c r="L36" i="1"/>
  <c r="M36" i="1"/>
  <c r="L37" i="1"/>
  <c r="M37" i="1"/>
  <c r="L38" i="1"/>
  <c r="M38" i="1"/>
  <c r="M18" i="5" l="1"/>
  <c r="L18" i="5"/>
  <c r="K18" i="5"/>
  <c r="X18" i="5"/>
  <c r="M17" i="5"/>
  <c r="L17" i="5"/>
  <c r="K17" i="5"/>
  <c r="X17" i="5"/>
  <c r="Z9" i="5"/>
  <c r="M11" i="5"/>
  <c r="L11" i="5"/>
  <c r="K11" i="5"/>
  <c r="X11" i="5"/>
  <c r="L19" i="5"/>
  <c r="M19" i="5"/>
  <c r="K19" i="5"/>
  <c r="X19" i="5"/>
  <c r="K17" i="4"/>
  <c r="L17" i="4"/>
  <c r="X17" i="4"/>
  <c r="M17" i="4"/>
  <c r="Z9" i="4"/>
  <c r="M11" i="4"/>
  <c r="K11" i="4"/>
  <c r="L11" i="4"/>
  <c r="X11" i="4"/>
  <c r="L18" i="4"/>
  <c r="M18" i="4"/>
  <c r="K18" i="4"/>
  <c r="X18" i="4"/>
  <c r="M19" i="4"/>
  <c r="K19" i="4"/>
  <c r="L19" i="4"/>
  <c r="X19" i="4"/>
  <c r="M9" i="5" l="1"/>
  <c r="L9" i="5"/>
  <c r="K9" i="5"/>
  <c r="X9" i="5"/>
  <c r="M9" i="4"/>
  <c r="K9" i="4"/>
  <c r="X9" i="4"/>
  <c r="L9" i="4"/>
  <c r="K20" i="1" l="1"/>
  <c r="U16" i="1"/>
  <c r="U15" i="1"/>
  <c r="U14" i="1"/>
  <c r="U18" i="1" s="1"/>
  <c r="U13" i="1"/>
  <c r="U12" i="1"/>
  <c r="U10" i="1"/>
  <c r="Q16" i="1"/>
  <c r="Q15" i="1"/>
  <c r="Q14" i="1"/>
  <c r="Q18" i="1" s="1"/>
  <c r="Q13" i="1"/>
  <c r="Q12" i="1"/>
  <c r="Q10" i="1"/>
  <c r="T29" i="1"/>
  <c r="T38" i="1"/>
  <c r="T37" i="1"/>
  <c r="T36" i="1"/>
  <c r="T35" i="1"/>
  <c r="T34" i="1"/>
  <c r="T33" i="1"/>
  <c r="T32" i="1"/>
  <c r="T31" i="1"/>
  <c r="T30" i="1"/>
  <c r="T28" i="1"/>
  <c r="T27" i="1"/>
  <c r="T26" i="1"/>
  <c r="T24" i="1"/>
  <c r="T12" i="1" s="1"/>
  <c r="T23" i="1"/>
  <c r="T22" i="1"/>
  <c r="T21" i="1"/>
  <c r="T20" i="1"/>
  <c r="P29" i="1"/>
  <c r="P21" i="1"/>
  <c r="P23" i="1"/>
  <c r="P24" i="1"/>
  <c r="P12" i="1" s="1"/>
  <c r="P25" i="1"/>
  <c r="P26" i="1"/>
  <c r="P27" i="1"/>
  <c r="P28" i="1"/>
  <c r="P30" i="1"/>
  <c r="P31" i="1"/>
  <c r="P32" i="1"/>
  <c r="P33" i="1"/>
  <c r="P34" i="1"/>
  <c r="P35" i="1"/>
  <c r="P36" i="1"/>
  <c r="P37" i="1"/>
  <c r="P38" i="1"/>
  <c r="P20" i="1"/>
  <c r="W16" i="1"/>
  <c r="V16" i="1"/>
  <c r="W15" i="1"/>
  <c r="V15" i="1"/>
  <c r="W14" i="1"/>
  <c r="W18" i="1" s="1"/>
  <c r="V14" i="1"/>
  <c r="V18" i="1" s="1"/>
  <c r="W13" i="1"/>
  <c r="V13" i="1"/>
  <c r="W12" i="1"/>
  <c r="V12" i="1"/>
  <c r="W10" i="1"/>
  <c r="V10" i="1"/>
  <c r="S16" i="1"/>
  <c r="R16" i="1"/>
  <c r="S15" i="1"/>
  <c r="R15" i="1"/>
  <c r="S14" i="1"/>
  <c r="S18" i="1" s="1"/>
  <c r="R14" i="1"/>
  <c r="R18" i="1" s="1"/>
  <c r="S13" i="1"/>
  <c r="R13" i="1"/>
  <c r="S12" i="1"/>
  <c r="R12" i="1"/>
  <c r="S10" i="1"/>
  <c r="R10" i="1"/>
  <c r="O16" i="1"/>
  <c r="O15" i="1"/>
  <c r="O14" i="1"/>
  <c r="O18" i="1" s="1"/>
  <c r="O13" i="1"/>
  <c r="O12" i="1"/>
  <c r="O10" i="1"/>
  <c r="J16" i="1"/>
  <c r="J15" i="1"/>
  <c r="J14" i="1"/>
  <c r="J18" i="1" s="1"/>
  <c r="J13" i="1"/>
  <c r="J12" i="1"/>
  <c r="J10" i="1"/>
  <c r="H16" i="1"/>
  <c r="H15" i="1"/>
  <c r="H14" i="1"/>
  <c r="H18" i="1" s="1"/>
  <c r="H13" i="1"/>
  <c r="H12" i="1"/>
  <c r="H10" i="1"/>
  <c r="I16" i="1"/>
  <c r="M16" i="1" s="1"/>
  <c r="I15" i="1"/>
  <c r="M15" i="1" s="1"/>
  <c r="I14" i="1"/>
  <c r="M14" i="1" s="1"/>
  <c r="I13" i="1"/>
  <c r="M13" i="1" s="1"/>
  <c r="I12" i="1"/>
  <c r="M12" i="1" s="1"/>
  <c r="I10" i="1"/>
  <c r="M10" i="1" s="1"/>
  <c r="G16" i="1"/>
  <c r="L16" i="1" s="1"/>
  <c r="G15" i="1"/>
  <c r="L15" i="1" s="1"/>
  <c r="G14" i="1"/>
  <c r="L14" i="1" s="1"/>
  <c r="G13" i="1"/>
  <c r="L13" i="1" s="1"/>
  <c r="G12" i="1"/>
  <c r="L12" i="1" s="1"/>
  <c r="G10" i="1"/>
  <c r="L10" i="1" s="1"/>
  <c r="E23" i="1"/>
  <c r="E21" i="1"/>
  <c r="E22" i="1"/>
  <c r="E24" i="1"/>
  <c r="E26" i="1"/>
  <c r="E27" i="1"/>
  <c r="E28" i="1"/>
  <c r="E30" i="1"/>
  <c r="E31" i="1"/>
  <c r="E32" i="1"/>
  <c r="E33" i="1"/>
  <c r="E34" i="1"/>
  <c r="E35" i="1"/>
  <c r="E36" i="1"/>
  <c r="E37" i="1"/>
  <c r="E38" i="1"/>
  <c r="F16" i="1"/>
  <c r="F15" i="1"/>
  <c r="F14" i="1"/>
  <c r="F18" i="1" s="1"/>
  <c r="F13" i="1"/>
  <c r="F12" i="1"/>
  <c r="F10" i="1"/>
  <c r="C16" i="1"/>
  <c r="C15" i="1"/>
  <c r="C14" i="1"/>
  <c r="C18" i="1" s="1"/>
  <c r="C13" i="1"/>
  <c r="C12" i="1"/>
  <c r="C10" i="1"/>
  <c r="N20" i="1" l="1"/>
  <c r="B20" i="1" s="1"/>
  <c r="E16" i="1"/>
  <c r="K16" i="1" s="1"/>
  <c r="K31" i="1"/>
  <c r="K27" i="1"/>
  <c r="K22" i="1"/>
  <c r="K38" i="1"/>
  <c r="K34" i="1"/>
  <c r="K30" i="1"/>
  <c r="K26" i="1"/>
  <c r="K21" i="1"/>
  <c r="K37" i="1"/>
  <c r="K33" i="1"/>
  <c r="K29" i="1"/>
  <c r="K25" i="1"/>
  <c r="K23" i="1"/>
  <c r="K35" i="1"/>
  <c r="K36" i="1"/>
  <c r="K32" i="1"/>
  <c r="K28" i="1"/>
  <c r="K24" i="1"/>
  <c r="E12" i="1"/>
  <c r="K12" i="1" s="1"/>
  <c r="I18" i="1"/>
  <c r="M18" i="1" s="1"/>
  <c r="G18" i="1"/>
  <c r="L18" i="1" s="1"/>
  <c r="N38" i="1"/>
  <c r="B38" i="1" s="1"/>
  <c r="N34" i="1"/>
  <c r="B34" i="1" s="1"/>
  <c r="N30" i="1"/>
  <c r="B30" i="1" s="1"/>
  <c r="N25" i="1"/>
  <c r="B25" i="1" s="1"/>
  <c r="N21" i="1"/>
  <c r="B21" i="1" s="1"/>
  <c r="N26" i="1"/>
  <c r="B26" i="1" s="1"/>
  <c r="U11" i="1"/>
  <c r="U9" i="1" s="1"/>
  <c r="U19" i="1"/>
  <c r="Q11" i="1"/>
  <c r="Q9" i="1" s="1"/>
  <c r="U17" i="1"/>
  <c r="N37" i="1"/>
  <c r="B37" i="1" s="1"/>
  <c r="N33" i="1"/>
  <c r="B33" i="1" s="1"/>
  <c r="T16" i="1"/>
  <c r="Q19" i="1"/>
  <c r="N29" i="1"/>
  <c r="B29" i="1" s="1"/>
  <c r="T15" i="1"/>
  <c r="Q17" i="1"/>
  <c r="T14" i="1"/>
  <c r="T18" i="1" s="1"/>
  <c r="N22" i="1"/>
  <c r="B22" i="1" s="1"/>
  <c r="T10" i="1"/>
  <c r="T13" i="1"/>
  <c r="N24" i="1"/>
  <c r="B24" i="1" s="1"/>
  <c r="N36" i="1"/>
  <c r="B36" i="1" s="1"/>
  <c r="P15" i="1"/>
  <c r="P13" i="1"/>
  <c r="P17" i="1" s="1"/>
  <c r="N23" i="1"/>
  <c r="B23" i="1" s="1"/>
  <c r="N35" i="1"/>
  <c r="B35" i="1" s="1"/>
  <c r="N31" i="1"/>
  <c r="B31" i="1" s="1"/>
  <c r="P16" i="1"/>
  <c r="P10" i="1"/>
  <c r="P14" i="1"/>
  <c r="P18" i="1" s="1"/>
  <c r="N32" i="1"/>
  <c r="B32" i="1" s="1"/>
  <c r="N28" i="1"/>
  <c r="B28" i="1" s="1"/>
  <c r="N27" i="1"/>
  <c r="B27" i="1" s="1"/>
  <c r="O19" i="1"/>
  <c r="R17" i="1"/>
  <c r="V17" i="1"/>
  <c r="W19" i="1"/>
  <c r="S17" i="1"/>
  <c r="W17" i="1"/>
  <c r="V19" i="1"/>
  <c r="R19" i="1"/>
  <c r="V11" i="1"/>
  <c r="V9" i="1" s="1"/>
  <c r="S19" i="1"/>
  <c r="W11" i="1"/>
  <c r="W9" i="1" s="1"/>
  <c r="O11" i="1"/>
  <c r="O9" i="1" s="1"/>
  <c r="R11" i="1"/>
  <c r="R9" i="1" s="1"/>
  <c r="S11" i="1"/>
  <c r="S9" i="1" s="1"/>
  <c r="O17" i="1"/>
  <c r="J19" i="1"/>
  <c r="J11" i="1"/>
  <c r="J9" i="1" s="1"/>
  <c r="H11" i="1"/>
  <c r="H9" i="1" s="1"/>
  <c r="J17" i="1"/>
  <c r="I11" i="1"/>
  <c r="M11" i="1" s="1"/>
  <c r="H19" i="1"/>
  <c r="G11" i="1"/>
  <c r="L11" i="1" s="1"/>
  <c r="H17" i="1"/>
  <c r="I19" i="1"/>
  <c r="M19" i="1" s="1"/>
  <c r="I17" i="1"/>
  <c r="M17" i="1" s="1"/>
  <c r="G19" i="1"/>
  <c r="L19" i="1" s="1"/>
  <c r="G17" i="1"/>
  <c r="L17" i="1" s="1"/>
  <c r="F19" i="1"/>
  <c r="F11" i="1"/>
  <c r="F9" i="1" s="1"/>
  <c r="E13" i="1"/>
  <c r="K13" i="1" s="1"/>
  <c r="C17" i="1"/>
  <c r="F17" i="1"/>
  <c r="E10" i="1"/>
  <c r="K10" i="1" s="1"/>
  <c r="E14" i="1"/>
  <c r="K14" i="1" s="1"/>
  <c r="E15" i="1"/>
  <c r="K15" i="1" s="1"/>
  <c r="C19" i="1"/>
  <c r="C11" i="1"/>
  <c r="C9" i="1" s="1"/>
  <c r="X28" i="1" l="1"/>
  <c r="X31" i="1"/>
  <c r="X33" i="1"/>
  <c r="X27" i="1"/>
  <c r="X23" i="1"/>
  <c r="X24" i="1"/>
  <c r="X26" i="1"/>
  <c r="X34" i="1"/>
  <c r="X38" i="1"/>
  <c r="X25" i="1"/>
  <c r="X21" i="1"/>
  <c r="X32" i="1"/>
  <c r="X35" i="1"/>
  <c r="X36" i="1"/>
  <c r="X22" i="1"/>
  <c r="X29" i="1"/>
  <c r="X37" i="1"/>
  <c r="X30" i="1"/>
  <c r="X20" i="1"/>
  <c r="E18" i="1"/>
  <c r="K18" i="1" s="1"/>
  <c r="E17" i="1"/>
  <c r="K17" i="1" s="1"/>
  <c r="I9" i="1"/>
  <c r="M9" i="1" s="1"/>
  <c r="G9" i="1"/>
  <c r="L9" i="1" s="1"/>
  <c r="N12" i="1"/>
  <c r="X12" i="1" s="1"/>
  <c r="N16" i="1"/>
  <c r="X16" i="1" s="1"/>
  <c r="N13" i="1"/>
  <c r="X13" i="1" s="1"/>
  <c r="N15" i="1"/>
  <c r="X15" i="1" s="1"/>
  <c r="T19" i="1"/>
  <c r="T11" i="1"/>
  <c r="T9" i="1" s="1"/>
  <c r="N10" i="1"/>
  <c r="X10" i="1" s="1"/>
  <c r="T17" i="1"/>
  <c r="N14" i="1"/>
  <c r="X14" i="1" s="1"/>
  <c r="P19" i="1"/>
  <c r="P11" i="1"/>
  <c r="P9" i="1" s="1"/>
  <c r="E19" i="1"/>
  <c r="K19" i="1" s="1"/>
  <c r="E11" i="1"/>
  <c r="K11" i="1" s="1"/>
  <c r="D20" i="1" l="1"/>
  <c r="N18" i="1"/>
  <c r="X18" i="1" s="1"/>
  <c r="E9" i="1"/>
  <c r="K9" i="1" s="1"/>
  <c r="D34" i="1"/>
  <c r="D28" i="1"/>
  <c r="D30" i="1"/>
  <c r="D36" i="1"/>
  <c r="D23" i="1"/>
  <c r="D32" i="1"/>
  <c r="D26" i="1"/>
  <c r="D35" i="1"/>
  <c r="D38" i="1"/>
  <c r="D22" i="1"/>
  <c r="D31" i="1"/>
  <c r="D29" i="1"/>
  <c r="D27" i="1"/>
  <c r="D33" i="1"/>
  <c r="D21" i="1"/>
  <c r="B16" i="1"/>
  <c r="B13" i="1"/>
  <c r="B14" i="1"/>
  <c r="B10" i="1"/>
  <c r="D37" i="1"/>
  <c r="D25" i="1"/>
  <c r="B15" i="1"/>
  <c r="N17" i="1"/>
  <c r="X17" i="1" s="1"/>
  <c r="D24" i="1"/>
  <c r="B12" i="1"/>
  <c r="N19" i="1"/>
  <c r="X19" i="1" s="1"/>
  <c r="N11" i="1"/>
  <c r="X11" i="1" s="1"/>
  <c r="N9" i="1" l="1"/>
  <c r="X9" i="1" s="1"/>
  <c r="D13" i="1"/>
  <c r="D10" i="1"/>
  <c r="D16" i="1"/>
  <c r="D15" i="1"/>
  <c r="B18" i="1"/>
  <c r="D14" i="1"/>
  <c r="B19" i="1"/>
  <c r="D12" i="1"/>
  <c r="B11" i="1"/>
  <c r="B17" i="1"/>
  <c r="D19" i="1" l="1"/>
  <c r="D17" i="1"/>
  <c r="D18" i="1"/>
  <c r="D11" i="1"/>
  <c r="B9" i="1"/>
  <c r="D9" i="1" l="1"/>
</calcChain>
</file>

<file path=xl/sharedStrings.xml><?xml version="1.0" encoding="utf-8"?>
<sst xmlns="http://schemas.openxmlformats.org/spreadsheetml/2006/main" count="201" uniqueCount="59">
  <si>
    <t>江府町</t>
    <rPh sb="0" eb="3">
      <t>コウフチョウ</t>
    </rPh>
    <phoneticPr fontId="2"/>
  </si>
  <si>
    <t>日野町</t>
    <rPh sb="0" eb="3">
      <t>ヒノチョウ</t>
    </rPh>
    <phoneticPr fontId="2"/>
  </si>
  <si>
    <t>日南町</t>
    <rPh sb="0" eb="3">
      <t>ニチナンチョウ</t>
    </rPh>
    <phoneticPr fontId="2"/>
  </si>
  <si>
    <t>伯耆町</t>
    <rPh sb="0" eb="3">
      <t>ホウキチョウ</t>
    </rPh>
    <phoneticPr fontId="2"/>
  </si>
  <si>
    <t>南部町</t>
    <rPh sb="0" eb="3">
      <t>ナンブチョウ</t>
    </rPh>
    <phoneticPr fontId="2"/>
  </si>
  <si>
    <t>大山町</t>
    <rPh sb="0" eb="3">
      <t>ダイセンチョウ</t>
    </rPh>
    <phoneticPr fontId="2"/>
  </si>
  <si>
    <t>日吉津村</t>
    <rPh sb="0" eb="4">
      <t>ヒエヅソン</t>
    </rPh>
    <phoneticPr fontId="2"/>
  </si>
  <si>
    <t>北栄町</t>
    <rPh sb="0" eb="3">
      <t>ホクエイチョウ</t>
    </rPh>
    <phoneticPr fontId="2"/>
  </si>
  <si>
    <t>琴浦町</t>
    <rPh sb="0" eb="3">
      <t>コトウラチョウ</t>
    </rPh>
    <phoneticPr fontId="2"/>
  </si>
  <si>
    <t>湯梨浜町</t>
    <rPh sb="0" eb="4">
      <t>ユリハマチョウ</t>
    </rPh>
    <phoneticPr fontId="2"/>
  </si>
  <si>
    <t>三朝町</t>
    <rPh sb="0" eb="3">
      <t>ミササチョウ</t>
    </rPh>
    <phoneticPr fontId="2"/>
  </si>
  <si>
    <t>八頭町</t>
    <rPh sb="0" eb="3">
      <t>ヤズチョウ</t>
    </rPh>
    <phoneticPr fontId="2"/>
  </si>
  <si>
    <t>智頭町</t>
    <rPh sb="0" eb="3">
      <t>チヅチョウ</t>
    </rPh>
    <phoneticPr fontId="2"/>
  </si>
  <si>
    <t>若桜町</t>
    <rPh sb="0" eb="3">
      <t>ワカサチョウ</t>
    </rPh>
    <phoneticPr fontId="2"/>
  </si>
  <si>
    <t>岩美町</t>
    <rPh sb="0" eb="3">
      <t>イワミチョウ</t>
    </rPh>
    <phoneticPr fontId="2"/>
  </si>
  <si>
    <t>境港市</t>
    <rPh sb="0" eb="3">
      <t>サカイミナトシ</t>
    </rPh>
    <phoneticPr fontId="2"/>
  </si>
  <si>
    <t>倉吉市</t>
    <rPh sb="0" eb="3">
      <t>クラヨシシ</t>
    </rPh>
    <phoneticPr fontId="2"/>
  </si>
  <si>
    <t>米子市</t>
    <rPh sb="0" eb="3">
      <t>ヨナゴシ</t>
    </rPh>
    <phoneticPr fontId="2"/>
  </si>
  <si>
    <t>鳥取市</t>
    <rPh sb="0" eb="3">
      <t>トットリシ</t>
    </rPh>
    <phoneticPr fontId="2"/>
  </si>
  <si>
    <t>西部地区</t>
    <rPh sb="0" eb="2">
      <t>セイブ</t>
    </rPh>
    <rPh sb="2" eb="4">
      <t>チク</t>
    </rPh>
    <phoneticPr fontId="2"/>
  </si>
  <si>
    <t>中部地区</t>
    <rPh sb="0" eb="2">
      <t>チュウブ</t>
    </rPh>
    <rPh sb="2" eb="4">
      <t>チク</t>
    </rPh>
    <phoneticPr fontId="2"/>
  </si>
  <si>
    <t>東部地区</t>
    <rPh sb="0" eb="2">
      <t>トウブ</t>
    </rPh>
    <rPh sb="2" eb="4">
      <t>チク</t>
    </rPh>
    <phoneticPr fontId="2"/>
  </si>
  <si>
    <t>日野郡</t>
    <rPh sb="0" eb="3">
      <t>ヒノグン</t>
    </rPh>
    <phoneticPr fontId="2"/>
  </si>
  <si>
    <t>西伯郡</t>
    <rPh sb="0" eb="3">
      <t>サイハクグン</t>
    </rPh>
    <phoneticPr fontId="2"/>
  </si>
  <si>
    <t>東伯郡</t>
    <rPh sb="0" eb="3">
      <t>トウハクグン</t>
    </rPh>
    <phoneticPr fontId="2"/>
  </si>
  <si>
    <t>八頭郡</t>
    <rPh sb="0" eb="3">
      <t>ヤズグン</t>
    </rPh>
    <phoneticPr fontId="2"/>
  </si>
  <si>
    <t>岩美郡</t>
    <rPh sb="0" eb="3">
      <t>イワミグン</t>
    </rPh>
    <phoneticPr fontId="2"/>
  </si>
  <si>
    <t>郡計</t>
    <rPh sb="0" eb="1">
      <t>グン</t>
    </rPh>
    <rPh sb="1" eb="2">
      <t>ケイ</t>
    </rPh>
    <phoneticPr fontId="2"/>
  </si>
  <si>
    <t>市計</t>
    <rPh sb="0" eb="1">
      <t>シ</t>
    </rPh>
    <rPh sb="1" eb="2">
      <t>ケイ</t>
    </rPh>
    <phoneticPr fontId="2"/>
  </si>
  <si>
    <t>県計</t>
    <rPh sb="0" eb="2">
      <t>ケンケイ</t>
    </rPh>
    <phoneticPr fontId="2"/>
  </si>
  <si>
    <t>県内</t>
    <rPh sb="0" eb="2">
      <t>ケンナイ</t>
    </rPh>
    <phoneticPr fontId="2"/>
  </si>
  <si>
    <t>県外・国外</t>
    <rPh sb="0" eb="2">
      <t>ケンガイ</t>
    </rPh>
    <rPh sb="3" eb="5">
      <t>コクガイ</t>
    </rPh>
    <phoneticPr fontId="2"/>
  </si>
  <si>
    <t>総数</t>
    <rPh sb="0" eb="2">
      <t>ソウスウ</t>
    </rPh>
    <phoneticPr fontId="2"/>
  </si>
  <si>
    <t>死亡</t>
    <rPh sb="0" eb="2">
      <t>シボウ</t>
    </rPh>
    <phoneticPr fontId="2"/>
  </si>
  <si>
    <t>出生</t>
    <rPh sb="0" eb="2">
      <t>シュッショウ</t>
    </rPh>
    <phoneticPr fontId="2"/>
  </si>
  <si>
    <t>転出</t>
    <rPh sb="0" eb="2">
      <t>テンシュツ</t>
    </rPh>
    <phoneticPr fontId="2"/>
  </si>
  <si>
    <t>転入</t>
    <rPh sb="0" eb="2">
      <t>テンニュウ</t>
    </rPh>
    <phoneticPr fontId="2"/>
  </si>
  <si>
    <t>地域</t>
    <rPh sb="0" eb="2">
      <t>チイキ</t>
    </rPh>
    <phoneticPr fontId="2"/>
  </si>
  <si>
    <t>社会増減数</t>
    <rPh sb="0" eb="2">
      <t>シャカイ</t>
    </rPh>
    <rPh sb="2" eb="4">
      <t>ゾウゲン</t>
    </rPh>
    <rPh sb="4" eb="5">
      <t>スウ</t>
    </rPh>
    <phoneticPr fontId="2"/>
  </si>
  <si>
    <t>自然増減数</t>
    <rPh sb="0" eb="2">
      <t>シゼン</t>
    </rPh>
    <rPh sb="2" eb="4">
      <t>ゾウゲン</t>
    </rPh>
    <rPh sb="4" eb="5">
      <t>スウ</t>
    </rPh>
    <phoneticPr fontId="2"/>
  </si>
  <si>
    <t>人口増減数</t>
    <rPh sb="0" eb="2">
      <t>ジンコウ</t>
    </rPh>
    <rPh sb="2" eb="4">
      <t>ゾウゲン</t>
    </rPh>
    <rPh sb="4" eb="5">
      <t>スウ</t>
    </rPh>
    <phoneticPr fontId="2"/>
  </si>
  <si>
    <t>総数</t>
    <rPh sb="0" eb="2">
      <t>ソウスウ</t>
    </rPh>
    <phoneticPr fontId="1"/>
  </si>
  <si>
    <t>男女計</t>
    <rPh sb="0" eb="3">
      <t>ダンジョケイ</t>
    </rPh>
    <phoneticPr fontId="1"/>
  </si>
  <si>
    <t>自然増減率</t>
    <rPh sb="0" eb="2">
      <t>シゼン</t>
    </rPh>
    <rPh sb="2" eb="5">
      <t>ゾウゲンリツ</t>
    </rPh>
    <phoneticPr fontId="1"/>
  </si>
  <si>
    <t>出生率</t>
    <rPh sb="0" eb="3">
      <t>シュッショウリツ</t>
    </rPh>
    <phoneticPr fontId="1"/>
  </si>
  <si>
    <t>死亡率</t>
    <rPh sb="0" eb="3">
      <t>シボウリツ</t>
    </rPh>
    <phoneticPr fontId="1"/>
  </si>
  <si>
    <t>人口1,000人あたり</t>
    <rPh sb="0" eb="2">
      <t>ジンコウ</t>
    </rPh>
    <rPh sb="7" eb="8">
      <t>ニン</t>
    </rPh>
    <phoneticPr fontId="1"/>
  </si>
  <si>
    <t>県内</t>
    <rPh sb="0" eb="2">
      <t>ケンナイ</t>
    </rPh>
    <phoneticPr fontId="1"/>
  </si>
  <si>
    <t>社会増減率</t>
    <rPh sb="0" eb="2">
      <t>シャカイ</t>
    </rPh>
    <rPh sb="2" eb="5">
      <t>ゾウゲンリツ</t>
    </rPh>
    <phoneticPr fontId="2"/>
  </si>
  <si>
    <t>女計</t>
    <rPh sb="0" eb="1">
      <t>オンナ</t>
    </rPh>
    <rPh sb="1" eb="2">
      <t>ケイ</t>
    </rPh>
    <phoneticPr fontId="1"/>
  </si>
  <si>
    <t>男計</t>
    <rPh sb="0" eb="1">
      <t>オトコ</t>
    </rPh>
    <rPh sb="1" eb="2">
      <t>ケイ</t>
    </rPh>
    <phoneticPr fontId="1"/>
  </si>
  <si>
    <t>対前年増減数</t>
    <rPh sb="0" eb="1">
      <t>タイ</t>
    </rPh>
    <rPh sb="1" eb="3">
      <t>ゼンネン</t>
    </rPh>
    <rPh sb="3" eb="5">
      <t>ゾウゲン</t>
    </rPh>
    <rPh sb="5" eb="6">
      <t>スウ</t>
    </rPh>
    <phoneticPr fontId="2"/>
  </si>
  <si>
    <t>対前年増減率</t>
    <rPh sb="0" eb="1">
      <t>タイ</t>
    </rPh>
    <rPh sb="1" eb="3">
      <t>ゼンネン</t>
    </rPh>
    <rPh sb="3" eb="5">
      <t>ゾウゲン</t>
    </rPh>
    <rPh sb="5" eb="6">
      <t>リツ</t>
    </rPh>
    <phoneticPr fontId="2"/>
  </si>
  <si>
    <t>対前年増減数</t>
    <rPh sb="0" eb="1">
      <t>タイ</t>
    </rPh>
    <rPh sb="1" eb="3">
      <t>ゼンネン</t>
    </rPh>
    <rPh sb="3" eb="5">
      <t>ゾウゲン</t>
    </rPh>
    <rPh sb="5" eb="6">
      <t>スウ</t>
    </rPh>
    <phoneticPr fontId="1"/>
  </si>
  <si>
    <t>期首人口</t>
    <rPh sb="0" eb="2">
      <t>キシュ</t>
    </rPh>
    <rPh sb="2" eb="4">
      <t>ジンコウ</t>
    </rPh>
    <phoneticPr fontId="1"/>
  </si>
  <si>
    <t>　　   ２　「率」は、「実数」を期首人口で除したもの。</t>
    <rPh sb="8" eb="9">
      <t>リツ</t>
    </rPh>
    <rPh sb="13" eb="15">
      <t>ジッスウ</t>
    </rPh>
    <rPh sb="17" eb="21">
      <t>キシュジンコウ</t>
    </rPh>
    <rPh sb="22" eb="23">
      <t>ジョ</t>
    </rPh>
    <phoneticPr fontId="2"/>
  </si>
  <si>
    <t>（注）１　自然増減率、出生率、死亡率、社会増減率については、少数第三位以下を四捨五入して算出。</t>
    <rPh sb="5" eb="7">
      <t>シゼン</t>
    </rPh>
    <rPh sb="7" eb="10">
      <t>ゾウゲンリツ</t>
    </rPh>
    <rPh sb="11" eb="14">
      <t>シュッショウリツ</t>
    </rPh>
    <rPh sb="15" eb="18">
      <t>シボウリツ</t>
    </rPh>
    <rPh sb="19" eb="21">
      <t>シャカイ</t>
    </rPh>
    <rPh sb="21" eb="24">
      <t>ゾウゲンリツ</t>
    </rPh>
    <rPh sb="30" eb="32">
      <t>ショウスウ</t>
    </rPh>
    <rPh sb="32" eb="33">
      <t>ダイ</t>
    </rPh>
    <rPh sb="33" eb="34">
      <t>3</t>
    </rPh>
    <rPh sb="34" eb="35">
      <t>イ</t>
    </rPh>
    <rPh sb="35" eb="37">
      <t>イカ</t>
    </rPh>
    <rPh sb="38" eb="42">
      <t>シシャゴニュウ</t>
    </rPh>
    <rPh sb="44" eb="46">
      <t>サンシュツ</t>
    </rPh>
    <phoneticPr fontId="1"/>
  </si>
  <si>
    <t>第４表　市町村別、男女別人口増減</t>
    <rPh sb="0" eb="1">
      <t>ダイ</t>
    </rPh>
    <rPh sb="2" eb="3">
      <t>ヒョウ</t>
    </rPh>
    <rPh sb="4" eb="7">
      <t>シチョウソン</t>
    </rPh>
    <rPh sb="7" eb="8">
      <t>ベツ</t>
    </rPh>
    <rPh sb="9" eb="12">
      <t>ダンジョベツ</t>
    </rPh>
    <rPh sb="12" eb="14">
      <t>ジンコウ</t>
    </rPh>
    <rPh sb="14" eb="16">
      <t>ゾウゲン</t>
    </rPh>
    <phoneticPr fontId="1"/>
  </si>
  <si>
    <t>（R6.10.1～R7.9.30）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</si>
</sst>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_ "/>
    <numFmt numFmtId="178" formatCode="#,##0.00_ 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0" fillId="0" borderId="1" xfId="0" applyBorder="1">
      <alignment vertical="center"/>
    </xf>
    <xf numFmtId="0" fontId="4" fillId="0" borderId="2" xfId="0" applyFont="1" applyBorder="1">
      <alignment vertical="center"/>
    </xf>
    <xf numFmtId="0" fontId="0" fillId="0" borderId="2" xfId="0" applyBorder="1">
      <alignment vertical="center"/>
    </xf>
    <xf numFmtId="0" fontId="4" fillId="0" borderId="3" xfId="0" applyFont="1" applyBorder="1">
      <alignment vertical="center"/>
    </xf>
    <xf numFmtId="0" fontId="0" fillId="0" borderId="3" xfId="0" applyBorder="1">
      <alignment vertical="center"/>
    </xf>
    <xf numFmtId="0" fontId="4" fillId="0" borderId="6" xfId="0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shrinkToFit="1"/>
    </xf>
    <xf numFmtId="176" fontId="0" fillId="0" borderId="6" xfId="0" applyNumberFormat="1" applyBorder="1">
      <alignment vertical="center"/>
    </xf>
    <xf numFmtId="177" fontId="0" fillId="0" borderId="6" xfId="0" applyNumberFormat="1" applyBorder="1" applyAlignment="1">
      <alignment horizontal="right" vertical="center"/>
    </xf>
    <xf numFmtId="176" fontId="0" fillId="0" borderId="3" xfId="0" applyNumberFormat="1" applyBorder="1">
      <alignment vertical="center"/>
    </xf>
    <xf numFmtId="177" fontId="0" fillId="0" borderId="3" xfId="0" applyNumberFormat="1" applyBorder="1" applyAlignment="1">
      <alignment horizontal="right"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 applyAlignment="1">
      <alignment horizontal="right" vertical="center"/>
    </xf>
    <xf numFmtId="176" fontId="0" fillId="0" borderId="2" xfId="0" applyNumberFormat="1" applyBorder="1">
      <alignment vertical="center"/>
    </xf>
    <xf numFmtId="177" fontId="0" fillId="0" borderId="2" xfId="0" applyNumberFormat="1" applyBorder="1" applyAlignment="1">
      <alignment horizontal="right" vertical="center"/>
    </xf>
    <xf numFmtId="176" fontId="0" fillId="0" borderId="5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4" xfId="0" applyNumberFormat="1" applyBorder="1">
      <alignment vertical="center"/>
    </xf>
    <xf numFmtId="178" fontId="0" fillId="0" borderId="6" xfId="0" applyNumberFormat="1" applyBorder="1">
      <alignment vertical="center"/>
    </xf>
    <xf numFmtId="178" fontId="0" fillId="0" borderId="3" xfId="0" applyNumberFormat="1" applyBorder="1">
      <alignment vertical="center"/>
    </xf>
    <xf numFmtId="178" fontId="0" fillId="0" borderId="7" xfId="0" applyNumberFormat="1" applyBorder="1">
      <alignment vertical="center"/>
    </xf>
    <xf numFmtId="178" fontId="0" fillId="0" borderId="2" xfId="0" applyNumberFormat="1" applyBorder="1">
      <alignment vertical="center"/>
    </xf>
    <xf numFmtId="178" fontId="0" fillId="0" borderId="5" xfId="0" applyNumberFormat="1" applyBorder="1">
      <alignment vertical="center"/>
    </xf>
    <xf numFmtId="178" fontId="0" fillId="0" borderId="1" xfId="0" applyNumberFormat="1" applyBorder="1">
      <alignment vertical="center"/>
    </xf>
    <xf numFmtId="178" fontId="0" fillId="0" borderId="4" xfId="0" applyNumberFormat="1" applyBorder="1">
      <alignment vertical="center"/>
    </xf>
    <xf numFmtId="0" fontId="4" fillId="0" borderId="16" xfId="0" applyFont="1" applyBorder="1">
      <alignment vertical="center"/>
    </xf>
    <xf numFmtId="0" fontId="4" fillId="0" borderId="0" xfId="0" applyFont="1">
      <alignment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7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40"/>
  <sheetViews>
    <sheetView tabSelected="1" view="pageBreakPreview" zoomScale="80" zoomScaleNormal="100" zoomScaleSheetLayoutView="80" workbookViewId="0"/>
  </sheetViews>
  <sheetFormatPr defaultRowHeight="13" x14ac:dyDescent="0.2"/>
  <cols>
    <col min="1" max="2" width="8.6328125" customWidth="1"/>
    <col min="3" max="10" width="6.6328125" customWidth="1"/>
    <col min="11" max="13" width="7.6328125" customWidth="1"/>
    <col min="14" max="23" width="6.6328125" customWidth="1"/>
    <col min="24" max="24" width="11.7265625" customWidth="1"/>
  </cols>
  <sheetData>
    <row r="2" spans="1:26" x14ac:dyDescent="0.2">
      <c r="A2" t="s">
        <v>57</v>
      </c>
    </row>
    <row r="4" spans="1:26" x14ac:dyDescent="0.2">
      <c r="A4" t="s">
        <v>42</v>
      </c>
      <c r="W4" t="s">
        <v>58</v>
      </c>
    </row>
    <row r="5" spans="1:26" ht="13.5" customHeight="1" x14ac:dyDescent="0.2">
      <c r="A5" s="47" t="s">
        <v>37</v>
      </c>
      <c r="B5" s="38" t="s">
        <v>40</v>
      </c>
      <c r="C5" s="39"/>
      <c r="D5" s="39"/>
      <c r="E5" s="41" t="s">
        <v>39</v>
      </c>
      <c r="F5" s="42"/>
      <c r="G5" s="42"/>
      <c r="H5" s="42"/>
      <c r="I5" s="42"/>
      <c r="J5" s="42"/>
      <c r="K5" s="42"/>
      <c r="L5" s="42"/>
      <c r="M5" s="43"/>
      <c r="N5" s="38" t="s">
        <v>38</v>
      </c>
      <c r="O5" s="39"/>
      <c r="P5" s="39"/>
      <c r="Q5" s="39"/>
      <c r="R5" s="39"/>
      <c r="S5" s="39"/>
      <c r="T5" s="39"/>
      <c r="U5" s="39"/>
      <c r="V5" s="39"/>
      <c r="W5" s="39"/>
      <c r="X5" s="40"/>
    </row>
    <row r="6" spans="1:26" ht="13.5" customHeight="1" x14ac:dyDescent="0.2">
      <c r="A6" s="48"/>
      <c r="B6" s="15"/>
      <c r="C6" s="50" t="s">
        <v>51</v>
      </c>
      <c r="D6" s="50" t="s">
        <v>52</v>
      </c>
      <c r="E6" s="15"/>
      <c r="F6" s="44" t="s">
        <v>53</v>
      </c>
      <c r="G6" s="15"/>
      <c r="H6" s="44" t="s">
        <v>53</v>
      </c>
      <c r="I6" s="15"/>
      <c r="J6" s="44" t="s">
        <v>53</v>
      </c>
      <c r="K6" s="38" t="s">
        <v>46</v>
      </c>
      <c r="L6" s="39"/>
      <c r="M6" s="40"/>
      <c r="N6" s="14"/>
      <c r="O6" s="44" t="s">
        <v>53</v>
      </c>
      <c r="P6" s="41" t="s">
        <v>36</v>
      </c>
      <c r="Q6" s="42"/>
      <c r="R6" s="42"/>
      <c r="S6" s="43"/>
      <c r="T6" s="41" t="s">
        <v>35</v>
      </c>
      <c r="U6" s="42"/>
      <c r="V6" s="42"/>
      <c r="W6" s="43"/>
      <c r="X6" s="17" t="s">
        <v>46</v>
      </c>
    </row>
    <row r="7" spans="1:26" ht="13.5" customHeight="1" x14ac:dyDescent="0.2">
      <c r="A7" s="48"/>
      <c r="B7" s="12" t="s">
        <v>41</v>
      </c>
      <c r="C7" s="51"/>
      <c r="D7" s="51"/>
      <c r="E7" s="11" t="s">
        <v>32</v>
      </c>
      <c r="F7" s="45"/>
      <c r="G7" s="12" t="s">
        <v>34</v>
      </c>
      <c r="H7" s="45"/>
      <c r="I7" s="12" t="s">
        <v>33</v>
      </c>
      <c r="J7" s="45"/>
      <c r="K7" s="44" t="s">
        <v>43</v>
      </c>
      <c r="L7" s="14" t="s">
        <v>44</v>
      </c>
      <c r="M7" s="14" t="s">
        <v>45</v>
      </c>
      <c r="N7" s="12" t="s">
        <v>32</v>
      </c>
      <c r="O7" s="45"/>
      <c r="P7" s="14" t="s">
        <v>32</v>
      </c>
      <c r="Q7" s="44" t="s">
        <v>53</v>
      </c>
      <c r="R7" s="44" t="s">
        <v>31</v>
      </c>
      <c r="S7" s="13" t="s">
        <v>30</v>
      </c>
      <c r="T7" s="12" t="s">
        <v>32</v>
      </c>
      <c r="U7" s="44" t="s">
        <v>53</v>
      </c>
      <c r="V7" s="45" t="s">
        <v>31</v>
      </c>
      <c r="W7" s="16" t="s">
        <v>47</v>
      </c>
      <c r="X7" s="44" t="s">
        <v>48</v>
      </c>
    </row>
    <row r="8" spans="1:26" ht="30.75" customHeight="1" x14ac:dyDescent="0.2">
      <c r="A8" s="49"/>
      <c r="B8" s="10"/>
      <c r="C8" s="52"/>
      <c r="D8" s="52"/>
      <c r="E8" s="11"/>
      <c r="F8" s="46"/>
      <c r="G8" s="10"/>
      <c r="H8" s="46"/>
      <c r="I8" s="10"/>
      <c r="J8" s="46"/>
      <c r="K8" s="46"/>
      <c r="L8" s="10"/>
      <c r="M8" s="10"/>
      <c r="N8" s="10"/>
      <c r="O8" s="46"/>
      <c r="P8" s="10"/>
      <c r="Q8" s="46"/>
      <c r="R8" s="46"/>
      <c r="S8" s="9"/>
      <c r="T8" s="10"/>
      <c r="U8" s="46"/>
      <c r="V8" s="46"/>
      <c r="W8" s="9"/>
      <c r="X8" s="46"/>
      <c r="Z8" s="8" t="s">
        <v>54</v>
      </c>
    </row>
    <row r="9" spans="1:26" ht="18.75" customHeight="1" x14ac:dyDescent="0.2">
      <c r="A9" s="8" t="s">
        <v>29</v>
      </c>
      <c r="B9" s="18">
        <f>B10+B11</f>
        <v>-6550</v>
      </c>
      <c r="C9" s="18">
        <f>C10+C11</f>
        <v>-317</v>
      </c>
      <c r="D9" s="19">
        <f>IF(B9-C9=0,"-",(1-(B9/(B9-C9)))*-1)</f>
        <v>5.0858334670303318E-2</v>
      </c>
      <c r="E9" s="18">
        <f t="shared" ref="E9:J9" si="0">E10+E11</f>
        <v>-5158</v>
      </c>
      <c r="F9" s="18">
        <f t="shared" si="0"/>
        <v>-227</v>
      </c>
      <c r="G9" s="18">
        <f t="shared" si="0"/>
        <v>3006</v>
      </c>
      <c r="H9" s="18">
        <f t="shared" si="0"/>
        <v>-119</v>
      </c>
      <c r="I9" s="18">
        <f t="shared" si="0"/>
        <v>8164</v>
      </c>
      <c r="J9" s="18">
        <f t="shared" si="0"/>
        <v>108</v>
      </c>
      <c r="K9" s="29">
        <f>E9/Z9*1000</f>
        <v>-9.7121929634615931</v>
      </c>
      <c r="L9" s="29">
        <f>G9/Z9*1000</f>
        <v>5.6601109050340339</v>
      </c>
      <c r="M9" s="29">
        <f>I9/Z9*1000</f>
        <v>15.372303868495626</v>
      </c>
      <c r="N9" s="18">
        <f>N10+N11</f>
        <v>-1392</v>
      </c>
      <c r="O9" s="18">
        <f t="shared" ref="O9:Q9" si="1">O10+O11</f>
        <v>-90</v>
      </c>
      <c r="P9" s="18">
        <f t="shared" si="1"/>
        <v>14691</v>
      </c>
      <c r="Q9" s="18">
        <f t="shared" si="1"/>
        <v>-166</v>
      </c>
      <c r="R9" s="18">
        <f t="shared" ref="R9:U9" si="2">R10+R11</f>
        <v>9275</v>
      </c>
      <c r="S9" s="18">
        <f t="shared" si="2"/>
        <v>5416</v>
      </c>
      <c r="T9" s="18">
        <f t="shared" si="2"/>
        <v>16083</v>
      </c>
      <c r="U9" s="18">
        <f t="shared" si="2"/>
        <v>-76</v>
      </c>
      <c r="V9" s="18">
        <f t="shared" ref="V9:W9" si="3">V10+V11</f>
        <v>10667</v>
      </c>
      <c r="W9" s="18">
        <f t="shared" si="3"/>
        <v>5416</v>
      </c>
      <c r="X9" s="29">
        <f>N9/Z9*1000</f>
        <v>-2.6210493612133652</v>
      </c>
      <c r="Z9" s="18">
        <f t="shared" ref="Z9" si="4">Z10+Z11</f>
        <v>531085</v>
      </c>
    </row>
    <row r="10" spans="1:26" ht="18.75" customHeight="1" x14ac:dyDescent="0.2">
      <c r="A10" s="6" t="s">
        <v>28</v>
      </c>
      <c r="B10" s="20">
        <f>B20+B21+B22+B23</f>
        <v>-4085</v>
      </c>
      <c r="C10" s="20">
        <f>C20+C21+C22+C23</f>
        <v>-178</v>
      </c>
      <c r="D10" s="21">
        <f t="shared" ref="D10:D38" si="5">IF(B10-C10=0,"-",(1-(B10/(B10-C10)))*-1)</f>
        <v>4.5559252623496249E-2</v>
      </c>
      <c r="E10" s="20">
        <f t="shared" ref="E10:J10" si="6">E20+E21+E22+E23</f>
        <v>-3253</v>
      </c>
      <c r="F10" s="20">
        <f t="shared" si="6"/>
        <v>-243</v>
      </c>
      <c r="G10" s="20">
        <f t="shared" si="6"/>
        <v>2416</v>
      </c>
      <c r="H10" s="20">
        <f t="shared" si="6"/>
        <v>-95</v>
      </c>
      <c r="I10" s="20">
        <f t="shared" si="6"/>
        <v>5669</v>
      </c>
      <c r="J10" s="20">
        <f t="shared" si="6"/>
        <v>148</v>
      </c>
      <c r="K10" s="30">
        <f t="shared" ref="K10:K38" si="7">E10/Z10*1000</f>
        <v>-8.1001802806800871</v>
      </c>
      <c r="L10" s="30">
        <f t="shared" ref="L10:L38" si="8">G10/Z10*1000</f>
        <v>6.0159961752607094</v>
      </c>
      <c r="M10" s="30">
        <f t="shared" ref="M10:M38" si="9">I10/Z10*1000</f>
        <v>14.116176455940797</v>
      </c>
      <c r="N10" s="20">
        <f t="shared" ref="N10:Q10" si="10">N20+N21+N22+N23</f>
        <v>-832</v>
      </c>
      <c r="O10" s="20">
        <f t="shared" si="10"/>
        <v>65</v>
      </c>
      <c r="P10" s="20">
        <f t="shared" si="10"/>
        <v>11287</v>
      </c>
      <c r="Q10" s="20">
        <f t="shared" si="10"/>
        <v>-116</v>
      </c>
      <c r="R10" s="20">
        <f t="shared" ref="R10:U10" si="11">R20+R21+R22+R23</f>
        <v>7734</v>
      </c>
      <c r="S10" s="20">
        <f t="shared" si="11"/>
        <v>3553</v>
      </c>
      <c r="T10" s="20">
        <f t="shared" si="11"/>
        <v>12119</v>
      </c>
      <c r="U10" s="20">
        <f t="shared" si="11"/>
        <v>-181</v>
      </c>
      <c r="V10" s="20">
        <f t="shared" ref="V10:W10" si="12">V20+V21+V22+V23</f>
        <v>8782</v>
      </c>
      <c r="W10" s="20">
        <f t="shared" si="12"/>
        <v>3337</v>
      </c>
      <c r="X10" s="30">
        <f t="shared" ref="X10:X38" si="13">N10/Z10*1000</f>
        <v>-2.0717337822089861</v>
      </c>
      <c r="Z10" s="18">
        <f t="shared" ref="Z10" si="14">Z20+Z21+Z22+Z23</f>
        <v>401596</v>
      </c>
    </row>
    <row r="11" spans="1:26" ht="18.75" customHeight="1" x14ac:dyDescent="0.2">
      <c r="A11" s="2" t="s">
        <v>27</v>
      </c>
      <c r="B11" s="22">
        <f>B12+B13+B14+B15+B16</f>
        <v>-2465</v>
      </c>
      <c r="C11" s="22">
        <f>C12+C13+C14+C15+C16</f>
        <v>-139</v>
      </c>
      <c r="D11" s="23">
        <f t="shared" si="5"/>
        <v>5.975924333619953E-2</v>
      </c>
      <c r="E11" s="22">
        <f t="shared" ref="E11:J11" si="15">E12+E13+E14+E15+E16</f>
        <v>-1905</v>
      </c>
      <c r="F11" s="22">
        <f t="shared" si="15"/>
        <v>16</v>
      </c>
      <c r="G11" s="22">
        <f t="shared" si="15"/>
        <v>590</v>
      </c>
      <c r="H11" s="22">
        <f t="shared" si="15"/>
        <v>-24</v>
      </c>
      <c r="I11" s="22">
        <f t="shared" si="15"/>
        <v>2495</v>
      </c>
      <c r="J11" s="22">
        <f t="shared" si="15"/>
        <v>-40</v>
      </c>
      <c r="K11" s="31">
        <f t="shared" si="7"/>
        <v>-14.71167435071705</v>
      </c>
      <c r="L11" s="31">
        <f t="shared" si="8"/>
        <v>4.5563715836866452</v>
      </c>
      <c r="M11" s="31">
        <f t="shared" si="9"/>
        <v>19.268045934403695</v>
      </c>
      <c r="N11" s="22">
        <f t="shared" ref="N11:Q11" si="16">N12+N13+N14+N15+N16</f>
        <v>-560</v>
      </c>
      <c r="O11" s="22">
        <f t="shared" si="16"/>
        <v>-155</v>
      </c>
      <c r="P11" s="22">
        <f t="shared" si="16"/>
        <v>3404</v>
      </c>
      <c r="Q11" s="22">
        <f t="shared" si="16"/>
        <v>-50</v>
      </c>
      <c r="R11" s="22">
        <f t="shared" ref="R11:U11" si="17">R12+R13+R14+R15+R16</f>
        <v>1541</v>
      </c>
      <c r="S11" s="22">
        <f t="shared" si="17"/>
        <v>1863</v>
      </c>
      <c r="T11" s="22">
        <f t="shared" si="17"/>
        <v>3964</v>
      </c>
      <c r="U11" s="22">
        <f t="shared" si="17"/>
        <v>105</v>
      </c>
      <c r="V11" s="22">
        <f t="shared" ref="V11:W11" si="18">V12+V13+V14+V15+V16</f>
        <v>1885</v>
      </c>
      <c r="W11" s="22">
        <f t="shared" si="18"/>
        <v>2079</v>
      </c>
      <c r="X11" s="34">
        <f t="shared" si="13"/>
        <v>-4.3246916726517304</v>
      </c>
      <c r="Z11" s="18">
        <f t="shared" ref="Z11" si="19">Z12+Z13+Z14+Z15+Z16</f>
        <v>129489</v>
      </c>
    </row>
    <row r="12" spans="1:26" ht="18.75" customHeight="1" x14ac:dyDescent="0.2">
      <c r="A12" s="6" t="s">
        <v>26</v>
      </c>
      <c r="B12" s="20">
        <f>B24</f>
        <v>-207</v>
      </c>
      <c r="C12" s="20">
        <f>C24</f>
        <v>-84</v>
      </c>
      <c r="D12" s="21">
        <f t="shared" si="5"/>
        <v>0.68292682926829262</v>
      </c>
      <c r="E12" s="20">
        <f t="shared" ref="E12:J12" si="20">E24</f>
        <v>-118</v>
      </c>
      <c r="F12" s="20">
        <f t="shared" si="20"/>
        <v>12</v>
      </c>
      <c r="G12" s="20">
        <f t="shared" si="20"/>
        <v>51</v>
      </c>
      <c r="H12" s="20">
        <f t="shared" si="20"/>
        <v>0</v>
      </c>
      <c r="I12" s="20">
        <f t="shared" si="20"/>
        <v>169</v>
      </c>
      <c r="J12" s="20">
        <f t="shared" si="20"/>
        <v>-12</v>
      </c>
      <c r="K12" s="30">
        <f t="shared" si="7"/>
        <v>-11.488657384870022</v>
      </c>
      <c r="L12" s="30">
        <f t="shared" si="8"/>
        <v>4.9654366663421285</v>
      </c>
      <c r="M12" s="30">
        <f t="shared" si="9"/>
        <v>16.454094051212152</v>
      </c>
      <c r="N12" s="20">
        <f t="shared" ref="N12:Q12" si="21">N24</f>
        <v>-89</v>
      </c>
      <c r="O12" s="20">
        <f t="shared" si="21"/>
        <v>-96</v>
      </c>
      <c r="P12" s="20">
        <f t="shared" si="21"/>
        <v>256</v>
      </c>
      <c r="Q12" s="20">
        <f t="shared" si="21"/>
        <v>-39</v>
      </c>
      <c r="R12" s="20">
        <f t="shared" ref="R12:U12" si="22">R24</f>
        <v>152</v>
      </c>
      <c r="S12" s="20">
        <f t="shared" si="22"/>
        <v>104</v>
      </c>
      <c r="T12" s="20">
        <f t="shared" si="22"/>
        <v>345</v>
      </c>
      <c r="U12" s="20">
        <f t="shared" si="22"/>
        <v>57</v>
      </c>
      <c r="V12" s="20">
        <f t="shared" ref="V12:W12" si="23">V24</f>
        <v>199</v>
      </c>
      <c r="W12" s="20">
        <f t="shared" si="23"/>
        <v>146</v>
      </c>
      <c r="X12" s="30">
        <f t="shared" si="13"/>
        <v>-8.6651737902833208</v>
      </c>
      <c r="Z12" s="18">
        <f t="shared" ref="Z12" si="24">Z24</f>
        <v>10271</v>
      </c>
    </row>
    <row r="13" spans="1:26" ht="18.75" customHeight="1" x14ac:dyDescent="0.2">
      <c r="A13" s="4" t="s">
        <v>25</v>
      </c>
      <c r="B13" s="24">
        <f>B25+B26+B27</f>
        <v>-570</v>
      </c>
      <c r="C13" s="24">
        <f>C25+C26+C27</f>
        <v>-73</v>
      </c>
      <c r="D13" s="25">
        <f t="shared" si="5"/>
        <v>0.14688128772635811</v>
      </c>
      <c r="E13" s="24">
        <f t="shared" ref="E13:J13" si="25">E25+E26+E27</f>
        <v>-457</v>
      </c>
      <c r="F13" s="24">
        <f t="shared" si="25"/>
        <v>-55</v>
      </c>
      <c r="G13" s="24">
        <f t="shared" si="25"/>
        <v>71</v>
      </c>
      <c r="H13" s="24">
        <f t="shared" si="25"/>
        <v>-9</v>
      </c>
      <c r="I13" s="24">
        <f t="shared" si="25"/>
        <v>528</v>
      </c>
      <c r="J13" s="24">
        <f t="shared" si="25"/>
        <v>46</v>
      </c>
      <c r="K13" s="32">
        <f t="shared" si="7"/>
        <v>-19.858340937730848</v>
      </c>
      <c r="L13" s="32">
        <f t="shared" si="8"/>
        <v>3.0852127058619039</v>
      </c>
      <c r="M13" s="32">
        <f t="shared" si="9"/>
        <v>22.94355364359275</v>
      </c>
      <c r="N13" s="24">
        <f t="shared" ref="N13:Q13" si="26">N25+N26+N27</f>
        <v>-113</v>
      </c>
      <c r="O13" s="24">
        <f t="shared" si="26"/>
        <v>-18</v>
      </c>
      <c r="P13" s="24">
        <f t="shared" si="26"/>
        <v>531</v>
      </c>
      <c r="Q13" s="24">
        <f t="shared" si="26"/>
        <v>-23</v>
      </c>
      <c r="R13" s="24">
        <f t="shared" ref="R13:U13" si="27">R25+R26+R27</f>
        <v>233</v>
      </c>
      <c r="S13" s="24">
        <f t="shared" si="27"/>
        <v>298</v>
      </c>
      <c r="T13" s="24">
        <f t="shared" si="27"/>
        <v>644</v>
      </c>
      <c r="U13" s="24">
        <f t="shared" si="27"/>
        <v>-5</v>
      </c>
      <c r="V13" s="24">
        <f t="shared" ref="V13:W13" si="28">V25+V26+V27</f>
        <v>285</v>
      </c>
      <c r="W13" s="24">
        <f t="shared" si="28"/>
        <v>359</v>
      </c>
      <c r="X13" s="32">
        <f t="shared" si="13"/>
        <v>-4.9102681093295093</v>
      </c>
      <c r="Z13" s="18">
        <f t="shared" ref="Z13" si="29">Z25+Z26+Z27</f>
        <v>23013</v>
      </c>
    </row>
    <row r="14" spans="1:26" ht="18.75" customHeight="1" x14ac:dyDescent="0.2">
      <c r="A14" s="4" t="s">
        <v>24</v>
      </c>
      <c r="B14" s="24">
        <f>B28+B29+B30+B31</f>
        <v>-841</v>
      </c>
      <c r="C14" s="24">
        <f>C28+C29+C30+C31</f>
        <v>45</v>
      </c>
      <c r="D14" s="25">
        <f t="shared" si="5"/>
        <v>-5.0790067720090315E-2</v>
      </c>
      <c r="E14" s="24">
        <f t="shared" ref="E14:J14" si="30">E28+E29+E30+E31</f>
        <v>-621</v>
      </c>
      <c r="F14" s="24">
        <f t="shared" si="30"/>
        <v>50</v>
      </c>
      <c r="G14" s="24">
        <f t="shared" si="30"/>
        <v>275</v>
      </c>
      <c r="H14" s="24">
        <f t="shared" si="30"/>
        <v>15</v>
      </c>
      <c r="I14" s="24">
        <f t="shared" si="30"/>
        <v>896</v>
      </c>
      <c r="J14" s="24">
        <f t="shared" si="30"/>
        <v>-35</v>
      </c>
      <c r="K14" s="32">
        <f t="shared" si="7"/>
        <v>-12.467626332590497</v>
      </c>
      <c r="L14" s="32">
        <f t="shared" si="8"/>
        <v>5.5210905659619742</v>
      </c>
      <c r="M14" s="32">
        <f t="shared" si="9"/>
        <v>17.988716898552472</v>
      </c>
      <c r="N14" s="24">
        <f t="shared" ref="N14:Q14" si="31">N28+N29+N30+N31</f>
        <v>-220</v>
      </c>
      <c r="O14" s="24">
        <f t="shared" si="31"/>
        <v>-5</v>
      </c>
      <c r="P14" s="24">
        <f t="shared" si="31"/>
        <v>1280</v>
      </c>
      <c r="Q14" s="24">
        <f t="shared" si="31"/>
        <v>-42</v>
      </c>
      <c r="R14" s="24">
        <f t="shared" ref="R14:U14" si="32">R28+R29+R30+R31</f>
        <v>565</v>
      </c>
      <c r="S14" s="24">
        <f t="shared" si="32"/>
        <v>715</v>
      </c>
      <c r="T14" s="24">
        <f t="shared" si="32"/>
        <v>1500</v>
      </c>
      <c r="U14" s="24">
        <f t="shared" si="32"/>
        <v>-37</v>
      </c>
      <c r="V14" s="24">
        <f t="shared" ref="V14:W14" si="33">V28+V29+V30+V31</f>
        <v>710</v>
      </c>
      <c r="W14" s="24">
        <f t="shared" si="33"/>
        <v>790</v>
      </c>
      <c r="X14" s="32">
        <f t="shared" si="13"/>
        <v>-4.4168724527695797</v>
      </c>
      <c r="Z14" s="18">
        <f t="shared" ref="Z14" si="34">Z28+Z29+Z30+Z31</f>
        <v>49809</v>
      </c>
    </row>
    <row r="15" spans="1:26" ht="18.75" customHeight="1" x14ac:dyDescent="0.2">
      <c r="A15" s="4" t="s">
        <v>23</v>
      </c>
      <c r="B15" s="24">
        <f>B32+B33+B34+B35</f>
        <v>-569</v>
      </c>
      <c r="C15" s="24">
        <f>C32+C33+C34+C35</f>
        <v>-22</v>
      </c>
      <c r="D15" s="25">
        <f t="shared" si="5"/>
        <v>4.0219378427788E-2</v>
      </c>
      <c r="E15" s="24">
        <f t="shared" ref="E15:J15" si="35">E32+E33+E34+E35</f>
        <v>-505</v>
      </c>
      <c r="F15" s="24">
        <f t="shared" si="35"/>
        <v>4</v>
      </c>
      <c r="G15" s="24">
        <f t="shared" si="35"/>
        <v>174</v>
      </c>
      <c r="H15" s="24">
        <f t="shared" si="35"/>
        <v>-17</v>
      </c>
      <c r="I15" s="24">
        <f t="shared" si="35"/>
        <v>679</v>
      </c>
      <c r="J15" s="24">
        <f t="shared" si="35"/>
        <v>-21</v>
      </c>
      <c r="K15" s="32">
        <f t="shared" si="7"/>
        <v>-13.377837823518503</v>
      </c>
      <c r="L15" s="32">
        <f t="shared" si="8"/>
        <v>4.6093936263212276</v>
      </c>
      <c r="M15" s="32">
        <f t="shared" si="9"/>
        <v>17.987231449839729</v>
      </c>
      <c r="N15" s="26">
        <f t="shared" ref="N15:Q15" si="36">N32+N33+N34+N35</f>
        <v>-64</v>
      </c>
      <c r="O15" s="24">
        <f t="shared" si="36"/>
        <v>-26</v>
      </c>
      <c r="P15" s="24">
        <f t="shared" si="36"/>
        <v>1131</v>
      </c>
      <c r="Q15" s="24">
        <f t="shared" si="36"/>
        <v>67</v>
      </c>
      <c r="R15" s="24">
        <f t="shared" ref="R15:U15" si="37">R32+R33+R34+R35</f>
        <v>496</v>
      </c>
      <c r="S15" s="24">
        <f t="shared" si="37"/>
        <v>635</v>
      </c>
      <c r="T15" s="24">
        <f t="shared" si="37"/>
        <v>1195</v>
      </c>
      <c r="U15" s="24">
        <f t="shared" si="37"/>
        <v>93</v>
      </c>
      <c r="V15" s="24">
        <f t="shared" ref="V15:W15" si="38">V32+V33+V34+V35</f>
        <v>572</v>
      </c>
      <c r="W15" s="24">
        <f t="shared" si="38"/>
        <v>623</v>
      </c>
      <c r="X15" s="32">
        <f t="shared" si="13"/>
        <v>-1.6954091499112558</v>
      </c>
      <c r="Z15" s="18">
        <f t="shared" ref="Z15" si="39">Z32+Z33+Z34+Z35</f>
        <v>37749</v>
      </c>
    </row>
    <row r="16" spans="1:26" ht="18.75" customHeight="1" x14ac:dyDescent="0.2">
      <c r="A16" s="2" t="s">
        <v>22</v>
      </c>
      <c r="B16" s="22">
        <f>B36+B37+B38</f>
        <v>-278</v>
      </c>
      <c r="C16" s="22">
        <f>C36+C37+C38</f>
        <v>-5</v>
      </c>
      <c r="D16" s="23">
        <f t="shared" si="5"/>
        <v>1.831501831501825E-2</v>
      </c>
      <c r="E16" s="22">
        <f>E36+E37+E38</f>
        <v>-204</v>
      </c>
      <c r="F16" s="22">
        <f t="shared" ref="F16:J16" si="40">F36+F37+F38</f>
        <v>5</v>
      </c>
      <c r="G16" s="22">
        <f t="shared" si="40"/>
        <v>19</v>
      </c>
      <c r="H16" s="22">
        <f t="shared" si="40"/>
        <v>-13</v>
      </c>
      <c r="I16" s="22">
        <f t="shared" si="40"/>
        <v>223</v>
      </c>
      <c r="J16" s="22">
        <f t="shared" si="40"/>
        <v>-18</v>
      </c>
      <c r="K16" s="31">
        <f t="shared" si="7"/>
        <v>-23.591997224470916</v>
      </c>
      <c r="L16" s="31">
        <f t="shared" si="8"/>
        <v>2.1972938591418991</v>
      </c>
      <c r="M16" s="31">
        <f t="shared" si="9"/>
        <v>25.789291083612813</v>
      </c>
      <c r="N16" s="22">
        <f t="shared" ref="N16:Q16" si="41">N36+N37+N38</f>
        <v>-74</v>
      </c>
      <c r="O16" s="22">
        <f t="shared" si="41"/>
        <v>-10</v>
      </c>
      <c r="P16" s="22">
        <f t="shared" si="41"/>
        <v>206</v>
      </c>
      <c r="Q16" s="22">
        <f t="shared" si="41"/>
        <v>-13</v>
      </c>
      <c r="R16" s="22">
        <f t="shared" ref="R16:U16" si="42">R36+R37+R38</f>
        <v>95</v>
      </c>
      <c r="S16" s="22">
        <f t="shared" si="42"/>
        <v>111</v>
      </c>
      <c r="T16" s="22">
        <f t="shared" si="42"/>
        <v>280</v>
      </c>
      <c r="U16" s="22">
        <f t="shared" si="42"/>
        <v>-3</v>
      </c>
      <c r="V16" s="22">
        <f t="shared" ref="V16:W16" si="43">V36+V37+V38</f>
        <v>119</v>
      </c>
      <c r="W16" s="22">
        <f t="shared" si="43"/>
        <v>161</v>
      </c>
      <c r="X16" s="34">
        <f t="shared" si="13"/>
        <v>-8.5578813461316052</v>
      </c>
      <c r="Z16" s="18">
        <f t="shared" ref="Z16" si="44">Z36+Z37+Z38</f>
        <v>8647</v>
      </c>
    </row>
    <row r="17" spans="1:26" ht="18.75" customHeight="1" x14ac:dyDescent="0.2">
      <c r="A17" s="6" t="s">
        <v>21</v>
      </c>
      <c r="B17" s="20">
        <f>B12+B13+B20</f>
        <v>-2963</v>
      </c>
      <c r="C17" s="20">
        <f>C12+C13+C20</f>
        <v>-418</v>
      </c>
      <c r="D17" s="21">
        <f t="shared" si="5"/>
        <v>0.16424361493123762</v>
      </c>
      <c r="E17" s="20">
        <f t="shared" ref="E17:J17" si="45">E12+E13+E20</f>
        <v>-2024</v>
      </c>
      <c r="F17" s="20">
        <f t="shared" si="45"/>
        <v>-115</v>
      </c>
      <c r="G17" s="20">
        <f t="shared" si="45"/>
        <v>1167</v>
      </c>
      <c r="H17" s="20">
        <f t="shared" si="45"/>
        <v>11</v>
      </c>
      <c r="I17" s="20">
        <f t="shared" si="45"/>
        <v>3191</v>
      </c>
      <c r="J17" s="20">
        <f t="shared" si="45"/>
        <v>126</v>
      </c>
      <c r="K17" s="30">
        <f t="shared" si="7"/>
        <v>-9.3925036312421408</v>
      </c>
      <c r="L17" s="30">
        <f t="shared" si="8"/>
        <v>5.4155393960768663</v>
      </c>
      <c r="M17" s="30">
        <f t="shared" si="9"/>
        <v>14.808043027319007</v>
      </c>
      <c r="N17" s="20">
        <f t="shared" ref="N17:Q17" si="46">N12+N13+N20</f>
        <v>-939</v>
      </c>
      <c r="O17" s="20">
        <f t="shared" si="46"/>
        <v>-303</v>
      </c>
      <c r="P17" s="20">
        <f t="shared" si="46"/>
        <v>4915</v>
      </c>
      <c r="Q17" s="20">
        <f t="shared" si="46"/>
        <v>-238</v>
      </c>
      <c r="R17" s="20">
        <f t="shared" ref="R17:U17" si="47">R12+R13+R20</f>
        <v>3384</v>
      </c>
      <c r="S17" s="20">
        <f t="shared" si="47"/>
        <v>1531</v>
      </c>
      <c r="T17" s="20">
        <f t="shared" si="47"/>
        <v>5854</v>
      </c>
      <c r="U17" s="20">
        <f t="shared" si="47"/>
        <v>65</v>
      </c>
      <c r="V17" s="20">
        <f t="shared" ref="V17:W17" si="48">V12+V13+V20</f>
        <v>4249</v>
      </c>
      <c r="W17" s="20">
        <f t="shared" si="48"/>
        <v>1605</v>
      </c>
      <c r="X17" s="30">
        <f t="shared" si="13"/>
        <v>-4.3574905680515661</v>
      </c>
      <c r="Z17" s="18">
        <f t="shared" ref="Z17" si="49">Z12+Z13+Z20</f>
        <v>215491</v>
      </c>
    </row>
    <row r="18" spans="1:26" ht="18.75" customHeight="1" x14ac:dyDescent="0.2">
      <c r="A18" s="4" t="s">
        <v>20</v>
      </c>
      <c r="B18" s="24">
        <f>B14+B22</f>
        <v>-1394</v>
      </c>
      <c r="C18" s="24">
        <f>C14+C22</f>
        <v>144</v>
      </c>
      <c r="D18" s="25">
        <f t="shared" si="5"/>
        <v>-9.3628088426527922E-2</v>
      </c>
      <c r="E18" s="24">
        <f t="shared" ref="E18:J18" si="50">E14+E22</f>
        <v>-1096</v>
      </c>
      <c r="F18" s="24">
        <f t="shared" si="50"/>
        <v>53</v>
      </c>
      <c r="G18" s="24">
        <f t="shared" si="50"/>
        <v>488</v>
      </c>
      <c r="H18" s="24">
        <f t="shared" si="50"/>
        <v>-25</v>
      </c>
      <c r="I18" s="24">
        <f t="shared" si="50"/>
        <v>1584</v>
      </c>
      <c r="J18" s="24">
        <f t="shared" si="50"/>
        <v>-78</v>
      </c>
      <c r="K18" s="32">
        <f t="shared" si="7"/>
        <v>-11.704774821918685</v>
      </c>
      <c r="L18" s="32">
        <f t="shared" si="8"/>
        <v>5.2116150666937218</v>
      </c>
      <c r="M18" s="32">
        <f t="shared" si="9"/>
        <v>16.916389888612407</v>
      </c>
      <c r="N18" s="24">
        <f t="shared" ref="N18:Q18" si="51">N14+N22</f>
        <v>-298</v>
      </c>
      <c r="O18" s="24">
        <f t="shared" si="51"/>
        <v>91</v>
      </c>
      <c r="P18" s="24">
        <f t="shared" si="51"/>
        <v>2565</v>
      </c>
      <c r="Q18" s="24">
        <f t="shared" si="51"/>
        <v>52</v>
      </c>
      <c r="R18" s="24">
        <f t="shared" ref="R18:U18" si="52">R14+R22</f>
        <v>1217</v>
      </c>
      <c r="S18" s="24">
        <f t="shared" si="52"/>
        <v>1348</v>
      </c>
      <c r="T18" s="24">
        <f t="shared" si="52"/>
        <v>2863</v>
      </c>
      <c r="U18" s="24">
        <f t="shared" si="52"/>
        <v>-39</v>
      </c>
      <c r="V18" s="24">
        <f t="shared" ref="V18:W18" si="53">V14+V22</f>
        <v>1441</v>
      </c>
      <c r="W18" s="24">
        <f t="shared" si="53"/>
        <v>1422</v>
      </c>
      <c r="X18" s="32">
        <f t="shared" si="13"/>
        <v>-3.18250264318592</v>
      </c>
      <c r="Z18" s="18">
        <f t="shared" ref="Z18" si="54">Z14+Z22</f>
        <v>93637</v>
      </c>
    </row>
    <row r="19" spans="1:26" ht="18.75" customHeight="1" x14ac:dyDescent="0.2">
      <c r="A19" s="2" t="s">
        <v>19</v>
      </c>
      <c r="B19" s="22">
        <f>B15+B16+B21+B23</f>
        <v>-2193</v>
      </c>
      <c r="C19" s="22">
        <f>C15+C16+C21+C23</f>
        <v>-43</v>
      </c>
      <c r="D19" s="23">
        <f t="shared" si="5"/>
        <v>2.0000000000000018E-2</v>
      </c>
      <c r="E19" s="22">
        <f t="shared" ref="E19:J19" si="55">E15+E16+E21+E23</f>
        <v>-2038</v>
      </c>
      <c r="F19" s="22">
        <f t="shared" si="55"/>
        <v>-165</v>
      </c>
      <c r="G19" s="22">
        <f t="shared" si="55"/>
        <v>1351</v>
      </c>
      <c r="H19" s="22">
        <f t="shared" si="55"/>
        <v>-105</v>
      </c>
      <c r="I19" s="22">
        <f t="shared" si="55"/>
        <v>3389</v>
      </c>
      <c r="J19" s="22">
        <f t="shared" si="55"/>
        <v>60</v>
      </c>
      <c r="K19" s="31">
        <f t="shared" si="7"/>
        <v>-9.1819586676698641</v>
      </c>
      <c r="L19" s="31">
        <f t="shared" si="8"/>
        <v>6.0867645534945964</v>
      </c>
      <c r="M19" s="31">
        <f t="shared" si="9"/>
        <v>15.268723221164461</v>
      </c>
      <c r="N19" s="27">
        <f t="shared" ref="N19:O19" si="56">N15+N16+N21+N23</f>
        <v>-155</v>
      </c>
      <c r="O19" s="22">
        <f t="shared" si="56"/>
        <v>122</v>
      </c>
      <c r="P19" s="27">
        <f>P15+P16+P21+P23</f>
        <v>7211</v>
      </c>
      <c r="Q19" s="22">
        <f t="shared" ref="Q19" si="57">Q15+Q16+Q21+Q23</f>
        <v>20</v>
      </c>
      <c r="R19" s="22">
        <f t="shared" ref="R19:S19" si="58">R15+R16+R21+R23</f>
        <v>4674</v>
      </c>
      <c r="S19" s="22">
        <f t="shared" si="58"/>
        <v>2537</v>
      </c>
      <c r="T19" s="27">
        <f>T15+T16+T21+T23</f>
        <v>7366</v>
      </c>
      <c r="U19" s="22">
        <f t="shared" ref="U19" si="59">U15+U16+U21+U23</f>
        <v>-102</v>
      </c>
      <c r="V19" s="22">
        <f t="shared" ref="V19:W19" si="60">V15+V16+V21+V23</f>
        <v>4977</v>
      </c>
      <c r="W19" s="22">
        <f t="shared" si="60"/>
        <v>2389</v>
      </c>
      <c r="X19" s="34">
        <f t="shared" si="13"/>
        <v>-0.69833346098568649</v>
      </c>
      <c r="Z19" s="18">
        <f>Z15+Z16+Z21+Z23</f>
        <v>221957</v>
      </c>
    </row>
    <row r="20" spans="1:26" ht="18.75" customHeight="1" x14ac:dyDescent="0.2">
      <c r="A20" s="5" t="s">
        <v>18</v>
      </c>
      <c r="B20" s="20">
        <f>E20+N20</f>
        <v>-2186</v>
      </c>
      <c r="C20" s="20">
        <v>-261</v>
      </c>
      <c r="D20" s="21">
        <f t="shared" si="5"/>
        <v>0.13558441558441547</v>
      </c>
      <c r="E20" s="20">
        <f>G20-I20</f>
        <v>-1449</v>
      </c>
      <c r="F20" s="20">
        <f>H20-J20</f>
        <v>-72</v>
      </c>
      <c r="G20" s="20">
        <v>1045</v>
      </c>
      <c r="H20" s="20">
        <v>20</v>
      </c>
      <c r="I20" s="20">
        <v>2494</v>
      </c>
      <c r="J20" s="20">
        <v>92</v>
      </c>
      <c r="K20" s="30">
        <f t="shared" si="7"/>
        <v>-7.9524935924525399</v>
      </c>
      <c r="L20" s="30">
        <f t="shared" si="8"/>
        <v>5.735235199525814</v>
      </c>
      <c r="M20" s="30">
        <f t="shared" si="9"/>
        <v>13.687728791978355</v>
      </c>
      <c r="N20" s="20">
        <f>P20-T20</f>
        <v>-737</v>
      </c>
      <c r="O20" s="26">
        <f>Q20-U20</f>
        <v>-189</v>
      </c>
      <c r="P20" s="20">
        <f>R20+S20</f>
        <v>4128</v>
      </c>
      <c r="Q20" s="26">
        <v>-176</v>
      </c>
      <c r="R20" s="26">
        <v>2999</v>
      </c>
      <c r="S20" s="26">
        <v>1129</v>
      </c>
      <c r="T20" s="20">
        <f>V20+W20</f>
        <v>4865</v>
      </c>
      <c r="U20" s="26">
        <v>13</v>
      </c>
      <c r="V20" s="26">
        <v>3765</v>
      </c>
      <c r="W20" s="26">
        <v>1100</v>
      </c>
      <c r="X20" s="33">
        <f t="shared" si="13"/>
        <v>-4.0448500880866263</v>
      </c>
      <c r="Z20" s="8">
        <v>182207</v>
      </c>
    </row>
    <row r="21" spans="1:26" ht="18.75" customHeight="1" x14ac:dyDescent="0.2">
      <c r="A21" s="3" t="s">
        <v>17</v>
      </c>
      <c r="B21" s="24">
        <f t="shared" ref="B21:B38" si="61">E21+N21</f>
        <v>-944</v>
      </c>
      <c r="C21" s="24">
        <v>173</v>
      </c>
      <c r="D21" s="25">
        <f t="shared" si="5"/>
        <v>-0.15487914055505814</v>
      </c>
      <c r="E21" s="24">
        <f t="shared" ref="E21:E38" si="62">G21-I21</f>
        <v>-937</v>
      </c>
      <c r="F21" s="24">
        <f t="shared" ref="F21:F38" si="63">H21-J21</f>
        <v>-82</v>
      </c>
      <c r="G21" s="24">
        <v>989</v>
      </c>
      <c r="H21" s="24">
        <v>-52</v>
      </c>
      <c r="I21" s="24">
        <v>1926</v>
      </c>
      <c r="J21" s="24">
        <v>30</v>
      </c>
      <c r="K21" s="32">
        <f t="shared" si="7"/>
        <v>-6.5067637010083059</v>
      </c>
      <c r="L21" s="32">
        <f t="shared" si="8"/>
        <v>6.8678647815338456</v>
      </c>
      <c r="M21" s="32">
        <f t="shared" si="9"/>
        <v>13.374628482542152</v>
      </c>
      <c r="N21" s="24">
        <f t="shared" ref="N21:N38" si="64">P21-T21</f>
        <v>-7</v>
      </c>
      <c r="O21" s="24">
        <f t="shared" ref="O21:O38" si="65">Q21-U21</f>
        <v>255</v>
      </c>
      <c r="P21" s="24">
        <f t="shared" ref="P21:P38" si="66">R21+S21</f>
        <v>4680</v>
      </c>
      <c r="Q21" s="24">
        <v>-95</v>
      </c>
      <c r="R21" s="24">
        <v>3197</v>
      </c>
      <c r="S21" s="24">
        <v>1483</v>
      </c>
      <c r="T21" s="24">
        <f t="shared" ref="T21:T38" si="67">V21+W21</f>
        <v>4687</v>
      </c>
      <c r="U21" s="24">
        <v>-350</v>
      </c>
      <c r="V21" s="24">
        <v>3447</v>
      </c>
      <c r="W21" s="24">
        <v>1240</v>
      </c>
      <c r="X21" s="32">
        <f t="shared" si="13"/>
        <v>-4.8609760839976666E-2</v>
      </c>
      <c r="Z21" s="8">
        <v>144004</v>
      </c>
    </row>
    <row r="22" spans="1:26" ht="18.75" customHeight="1" x14ac:dyDescent="0.2">
      <c r="A22" s="3" t="s">
        <v>16</v>
      </c>
      <c r="B22" s="24">
        <f t="shared" si="61"/>
        <v>-553</v>
      </c>
      <c r="C22" s="24">
        <v>99</v>
      </c>
      <c r="D22" s="25">
        <f t="shared" si="5"/>
        <v>-0.15184049079754602</v>
      </c>
      <c r="E22" s="24">
        <f t="shared" si="62"/>
        <v>-475</v>
      </c>
      <c r="F22" s="24">
        <f t="shared" si="63"/>
        <v>3</v>
      </c>
      <c r="G22" s="24">
        <v>213</v>
      </c>
      <c r="H22" s="24">
        <v>-40</v>
      </c>
      <c r="I22" s="24">
        <v>688</v>
      </c>
      <c r="J22" s="24">
        <v>-43</v>
      </c>
      <c r="K22" s="32">
        <f t="shared" si="7"/>
        <v>-10.837820571324267</v>
      </c>
      <c r="L22" s="32">
        <f t="shared" si="8"/>
        <v>4.8599069088254092</v>
      </c>
      <c r="M22" s="32">
        <f t="shared" si="9"/>
        <v>15.697727480149675</v>
      </c>
      <c r="N22" s="24">
        <f t="shared" si="64"/>
        <v>-78</v>
      </c>
      <c r="O22" s="24">
        <f t="shared" si="65"/>
        <v>96</v>
      </c>
      <c r="P22" s="24">
        <f>R22+S22</f>
        <v>1285</v>
      </c>
      <c r="Q22" s="24">
        <v>94</v>
      </c>
      <c r="R22" s="24">
        <v>652</v>
      </c>
      <c r="S22" s="24">
        <v>633</v>
      </c>
      <c r="T22" s="24">
        <f t="shared" si="67"/>
        <v>1363</v>
      </c>
      <c r="U22" s="24">
        <v>-2</v>
      </c>
      <c r="V22" s="24">
        <v>731</v>
      </c>
      <c r="W22" s="24">
        <v>632</v>
      </c>
      <c r="X22" s="32">
        <f t="shared" si="13"/>
        <v>-1.7796842201332481</v>
      </c>
      <c r="Z22" s="8">
        <v>43828</v>
      </c>
    </row>
    <row r="23" spans="1:26" ht="18.75" customHeight="1" x14ac:dyDescent="0.2">
      <c r="A23" s="1" t="s">
        <v>15</v>
      </c>
      <c r="B23" s="22">
        <f t="shared" si="61"/>
        <v>-402</v>
      </c>
      <c r="C23" s="22">
        <v>-189</v>
      </c>
      <c r="D23" s="23">
        <f t="shared" si="5"/>
        <v>0.88732394366197176</v>
      </c>
      <c r="E23" s="22">
        <f>G23-I23</f>
        <v>-392</v>
      </c>
      <c r="F23" s="22">
        <f t="shared" si="63"/>
        <v>-92</v>
      </c>
      <c r="G23" s="22">
        <v>169</v>
      </c>
      <c r="H23" s="22">
        <v>-23</v>
      </c>
      <c r="I23" s="22">
        <v>561</v>
      </c>
      <c r="J23" s="22">
        <v>69</v>
      </c>
      <c r="K23" s="31">
        <f t="shared" si="7"/>
        <v>-12.421966600120417</v>
      </c>
      <c r="L23" s="31">
        <f t="shared" si="8"/>
        <v>5.3553886617866082</v>
      </c>
      <c r="M23" s="31">
        <f t="shared" si="9"/>
        <v>17.777355261907026</v>
      </c>
      <c r="N23" s="27">
        <f t="shared" si="64"/>
        <v>-10</v>
      </c>
      <c r="O23" s="22">
        <f t="shared" si="65"/>
        <v>-97</v>
      </c>
      <c r="P23" s="27">
        <f t="shared" si="66"/>
        <v>1194</v>
      </c>
      <c r="Q23" s="22">
        <v>61</v>
      </c>
      <c r="R23" s="22">
        <v>886</v>
      </c>
      <c r="S23" s="22">
        <v>308</v>
      </c>
      <c r="T23" s="27">
        <f t="shared" si="67"/>
        <v>1204</v>
      </c>
      <c r="U23" s="22">
        <v>158</v>
      </c>
      <c r="V23" s="22">
        <v>839</v>
      </c>
      <c r="W23" s="22">
        <v>365</v>
      </c>
      <c r="X23" s="35">
        <f t="shared" si="13"/>
        <v>-0.31688690306429634</v>
      </c>
      <c r="Z23" s="8">
        <v>31557</v>
      </c>
    </row>
    <row r="24" spans="1:26" ht="18.75" customHeight="1" x14ac:dyDescent="0.2">
      <c r="A24" s="7" t="s">
        <v>14</v>
      </c>
      <c r="B24" s="18">
        <f t="shared" si="61"/>
        <v>-207</v>
      </c>
      <c r="C24" s="18">
        <v>-84</v>
      </c>
      <c r="D24" s="19">
        <f t="shared" si="5"/>
        <v>0.68292682926829262</v>
      </c>
      <c r="E24" s="20">
        <f t="shared" si="62"/>
        <v>-118</v>
      </c>
      <c r="F24" s="18">
        <f t="shared" si="63"/>
        <v>12</v>
      </c>
      <c r="G24" s="18">
        <v>51</v>
      </c>
      <c r="H24" s="18">
        <v>0</v>
      </c>
      <c r="I24" s="18">
        <v>169</v>
      </c>
      <c r="J24" s="18">
        <v>-12</v>
      </c>
      <c r="K24" s="29">
        <f t="shared" si="7"/>
        <v>-11.488657384870022</v>
      </c>
      <c r="L24" s="29">
        <f t="shared" si="8"/>
        <v>4.9654366663421285</v>
      </c>
      <c r="M24" s="29">
        <f t="shared" si="9"/>
        <v>16.454094051212152</v>
      </c>
      <c r="N24" s="20">
        <f t="shared" si="64"/>
        <v>-89</v>
      </c>
      <c r="O24" s="18">
        <f t="shared" si="65"/>
        <v>-96</v>
      </c>
      <c r="P24" s="18">
        <f t="shared" si="66"/>
        <v>256</v>
      </c>
      <c r="Q24" s="18">
        <v>-39</v>
      </c>
      <c r="R24" s="18">
        <v>152</v>
      </c>
      <c r="S24" s="18">
        <v>104</v>
      </c>
      <c r="T24" s="18">
        <f t="shared" si="67"/>
        <v>345</v>
      </c>
      <c r="U24" s="18">
        <v>57</v>
      </c>
      <c r="V24" s="18">
        <v>199</v>
      </c>
      <c r="W24" s="18">
        <v>146</v>
      </c>
      <c r="X24" s="29">
        <f t="shared" si="13"/>
        <v>-8.6651737902833208</v>
      </c>
      <c r="Z24" s="8">
        <v>10271</v>
      </c>
    </row>
    <row r="25" spans="1:26" ht="18.75" customHeight="1" x14ac:dyDescent="0.2">
      <c r="A25" s="5" t="s">
        <v>13</v>
      </c>
      <c r="B25" s="20">
        <f t="shared" si="61"/>
        <v>-109</v>
      </c>
      <c r="C25" s="20">
        <v>-44</v>
      </c>
      <c r="D25" s="21">
        <f t="shared" si="5"/>
        <v>0.67692307692307696</v>
      </c>
      <c r="E25" s="20">
        <f>G25-I25</f>
        <v>-73</v>
      </c>
      <c r="F25" s="20">
        <f t="shared" si="63"/>
        <v>-14</v>
      </c>
      <c r="G25" s="20">
        <v>7</v>
      </c>
      <c r="H25" s="20">
        <v>0</v>
      </c>
      <c r="I25" s="20">
        <v>80</v>
      </c>
      <c r="J25" s="20">
        <v>14</v>
      </c>
      <c r="K25" s="30">
        <f t="shared" si="7"/>
        <v>-29.281989570798235</v>
      </c>
      <c r="L25" s="30">
        <f t="shared" si="8"/>
        <v>2.8078620136381867</v>
      </c>
      <c r="M25" s="30">
        <f t="shared" si="9"/>
        <v>32.089851584436424</v>
      </c>
      <c r="N25" s="20">
        <f>P25-T25</f>
        <v>-36</v>
      </c>
      <c r="O25" s="20">
        <f t="shared" si="65"/>
        <v>-30</v>
      </c>
      <c r="P25" s="20">
        <f t="shared" si="66"/>
        <v>50</v>
      </c>
      <c r="Q25" s="20">
        <v>-13</v>
      </c>
      <c r="R25" s="20">
        <v>36</v>
      </c>
      <c r="S25" s="20">
        <v>14</v>
      </c>
      <c r="T25" s="20">
        <f>V25+W25</f>
        <v>86</v>
      </c>
      <c r="U25" s="20">
        <v>17</v>
      </c>
      <c r="V25" s="20">
        <v>31</v>
      </c>
      <c r="W25" s="20">
        <v>55</v>
      </c>
      <c r="X25" s="33">
        <f t="shared" si="13"/>
        <v>-14.440433212996391</v>
      </c>
      <c r="Z25" s="8">
        <v>2493</v>
      </c>
    </row>
    <row r="26" spans="1:26" ht="18.75" customHeight="1" x14ac:dyDescent="0.2">
      <c r="A26" s="3" t="s">
        <v>12</v>
      </c>
      <c r="B26" s="24">
        <f t="shared" si="61"/>
        <v>-181</v>
      </c>
      <c r="C26" s="24">
        <v>-67</v>
      </c>
      <c r="D26" s="25">
        <f t="shared" si="5"/>
        <v>0.58771929824561409</v>
      </c>
      <c r="E26" s="24">
        <f t="shared" si="62"/>
        <v>-142</v>
      </c>
      <c r="F26" s="24">
        <f t="shared" si="63"/>
        <v>-20</v>
      </c>
      <c r="G26" s="24">
        <v>12</v>
      </c>
      <c r="H26" s="24">
        <v>-3</v>
      </c>
      <c r="I26" s="24">
        <v>154</v>
      </c>
      <c r="J26" s="24">
        <v>17</v>
      </c>
      <c r="K26" s="32">
        <f t="shared" si="7"/>
        <v>-24.377682403433475</v>
      </c>
      <c r="L26" s="32">
        <f t="shared" si="8"/>
        <v>2.0600858369098716</v>
      </c>
      <c r="M26" s="32">
        <f t="shared" si="9"/>
        <v>26.437768240343345</v>
      </c>
      <c r="N26" s="24">
        <f t="shared" si="64"/>
        <v>-39</v>
      </c>
      <c r="O26" s="24">
        <f t="shared" si="65"/>
        <v>-47</v>
      </c>
      <c r="P26" s="24">
        <f t="shared" si="66"/>
        <v>133</v>
      </c>
      <c r="Q26" s="24">
        <v>-60</v>
      </c>
      <c r="R26" s="24">
        <v>72</v>
      </c>
      <c r="S26" s="24">
        <v>61</v>
      </c>
      <c r="T26" s="24">
        <f t="shared" si="67"/>
        <v>172</v>
      </c>
      <c r="U26" s="24">
        <v>-13</v>
      </c>
      <c r="V26" s="24">
        <v>100</v>
      </c>
      <c r="W26" s="24">
        <v>72</v>
      </c>
      <c r="X26" s="32">
        <f t="shared" si="13"/>
        <v>-6.6952789699570818</v>
      </c>
      <c r="Z26" s="8">
        <v>5825</v>
      </c>
    </row>
    <row r="27" spans="1:26" ht="18.75" customHeight="1" x14ac:dyDescent="0.2">
      <c r="A27" s="1" t="s">
        <v>11</v>
      </c>
      <c r="B27" s="22">
        <f t="shared" si="61"/>
        <v>-280</v>
      </c>
      <c r="C27" s="22">
        <v>38</v>
      </c>
      <c r="D27" s="23">
        <f t="shared" si="5"/>
        <v>-0.11949685534591192</v>
      </c>
      <c r="E27" s="22">
        <f t="shared" si="62"/>
        <v>-242</v>
      </c>
      <c r="F27" s="22">
        <f t="shared" si="63"/>
        <v>-21</v>
      </c>
      <c r="G27" s="22">
        <v>52</v>
      </c>
      <c r="H27" s="22">
        <v>-6</v>
      </c>
      <c r="I27" s="22">
        <v>294</v>
      </c>
      <c r="J27" s="22">
        <v>15</v>
      </c>
      <c r="K27" s="31">
        <f t="shared" si="7"/>
        <v>-16.468186457978906</v>
      </c>
      <c r="L27" s="31">
        <f t="shared" si="8"/>
        <v>3.5386185777475334</v>
      </c>
      <c r="M27" s="31">
        <f t="shared" si="9"/>
        <v>20.006805035726437</v>
      </c>
      <c r="N27" s="27">
        <f t="shared" si="64"/>
        <v>-38</v>
      </c>
      <c r="O27" s="28">
        <f t="shared" si="65"/>
        <v>59</v>
      </c>
      <c r="P27" s="27">
        <f t="shared" si="66"/>
        <v>348</v>
      </c>
      <c r="Q27" s="28">
        <v>50</v>
      </c>
      <c r="R27" s="28">
        <v>125</v>
      </c>
      <c r="S27" s="28">
        <v>223</v>
      </c>
      <c r="T27" s="27">
        <f t="shared" si="67"/>
        <v>386</v>
      </c>
      <c r="U27" s="28">
        <v>-9</v>
      </c>
      <c r="V27" s="28">
        <v>154</v>
      </c>
      <c r="W27" s="28">
        <v>232</v>
      </c>
      <c r="X27" s="35">
        <f t="shared" si="13"/>
        <v>-2.5859135760462739</v>
      </c>
      <c r="Z27" s="8">
        <v>14695</v>
      </c>
    </row>
    <row r="28" spans="1:26" ht="18.75" customHeight="1" x14ac:dyDescent="0.2">
      <c r="A28" s="5" t="s">
        <v>10</v>
      </c>
      <c r="B28" s="20">
        <f t="shared" si="61"/>
        <v>-185</v>
      </c>
      <c r="C28" s="20">
        <v>-39</v>
      </c>
      <c r="D28" s="21">
        <f t="shared" si="5"/>
        <v>0.26712328767123283</v>
      </c>
      <c r="E28" s="20">
        <f t="shared" si="62"/>
        <v>-117</v>
      </c>
      <c r="F28" s="20">
        <f t="shared" si="63"/>
        <v>-12</v>
      </c>
      <c r="G28" s="20">
        <v>12</v>
      </c>
      <c r="H28" s="20">
        <v>-5</v>
      </c>
      <c r="I28" s="20">
        <v>129</v>
      </c>
      <c r="J28" s="20">
        <v>7</v>
      </c>
      <c r="K28" s="30">
        <f t="shared" si="7"/>
        <v>-21.230266739248773</v>
      </c>
      <c r="L28" s="30">
        <f t="shared" si="8"/>
        <v>2.177463255307567</v>
      </c>
      <c r="M28" s="30">
        <f t="shared" si="9"/>
        <v>23.407729994556341</v>
      </c>
      <c r="N28" s="20">
        <f t="shared" si="64"/>
        <v>-68</v>
      </c>
      <c r="O28" s="20">
        <f t="shared" si="65"/>
        <v>-27</v>
      </c>
      <c r="P28" s="20">
        <f t="shared" si="66"/>
        <v>101</v>
      </c>
      <c r="Q28" s="20">
        <v>-2</v>
      </c>
      <c r="R28" s="20">
        <v>55</v>
      </c>
      <c r="S28" s="20">
        <v>46</v>
      </c>
      <c r="T28" s="20">
        <f t="shared" si="67"/>
        <v>169</v>
      </c>
      <c r="U28" s="20">
        <v>25</v>
      </c>
      <c r="V28" s="20">
        <v>83</v>
      </c>
      <c r="W28" s="20">
        <v>86</v>
      </c>
      <c r="X28" s="30">
        <f t="shared" si="13"/>
        <v>-12.338958446742877</v>
      </c>
      <c r="Z28" s="8">
        <v>5511</v>
      </c>
    </row>
    <row r="29" spans="1:26" ht="18.75" customHeight="1" x14ac:dyDescent="0.2">
      <c r="A29" s="3" t="s">
        <v>9</v>
      </c>
      <c r="B29" s="24">
        <f t="shared" si="61"/>
        <v>-84</v>
      </c>
      <c r="C29" s="24">
        <v>95</v>
      </c>
      <c r="D29" s="25">
        <f t="shared" si="5"/>
        <v>-0.53072625698324027</v>
      </c>
      <c r="E29" s="24">
        <f>G29-I29</f>
        <v>-134</v>
      </c>
      <c r="F29" s="24">
        <f t="shared" si="63"/>
        <v>27</v>
      </c>
      <c r="G29" s="24">
        <v>113</v>
      </c>
      <c r="H29" s="24">
        <v>1</v>
      </c>
      <c r="I29" s="24">
        <v>247</v>
      </c>
      <c r="J29" s="24">
        <v>-26</v>
      </c>
      <c r="K29" s="32">
        <f t="shared" si="7"/>
        <v>-8.6306840139121466</v>
      </c>
      <c r="L29" s="32">
        <f t="shared" si="8"/>
        <v>7.2781141311348705</v>
      </c>
      <c r="M29" s="32">
        <f t="shared" si="9"/>
        <v>15.908798145047017</v>
      </c>
      <c r="N29" s="26">
        <f t="shared" si="64"/>
        <v>50</v>
      </c>
      <c r="O29" s="24">
        <f t="shared" si="65"/>
        <v>68</v>
      </c>
      <c r="P29" s="26">
        <f>R29+S29</f>
        <v>487</v>
      </c>
      <c r="Q29" s="24">
        <v>-6</v>
      </c>
      <c r="R29" s="24">
        <v>161</v>
      </c>
      <c r="S29" s="24">
        <v>326</v>
      </c>
      <c r="T29" s="26">
        <f>V29+W29</f>
        <v>437</v>
      </c>
      <c r="U29" s="24">
        <v>-74</v>
      </c>
      <c r="V29" s="24">
        <v>205</v>
      </c>
      <c r="W29" s="24">
        <v>232</v>
      </c>
      <c r="X29" s="32">
        <f t="shared" si="13"/>
        <v>3.22040448280304</v>
      </c>
      <c r="Z29" s="8">
        <v>15526</v>
      </c>
    </row>
    <row r="30" spans="1:26" ht="18.75" customHeight="1" x14ac:dyDescent="0.2">
      <c r="A30" s="3" t="s">
        <v>8</v>
      </c>
      <c r="B30" s="24">
        <f>E30+N30</f>
        <v>-383</v>
      </c>
      <c r="C30" s="24">
        <v>-46</v>
      </c>
      <c r="D30" s="25">
        <f t="shared" si="5"/>
        <v>0.13649851632047483</v>
      </c>
      <c r="E30" s="24">
        <f t="shared" si="62"/>
        <v>-225</v>
      </c>
      <c r="F30" s="24">
        <f t="shared" si="63"/>
        <v>20</v>
      </c>
      <c r="G30" s="24">
        <v>57</v>
      </c>
      <c r="H30" s="24">
        <v>-9</v>
      </c>
      <c r="I30" s="24">
        <v>282</v>
      </c>
      <c r="J30" s="24">
        <v>-29</v>
      </c>
      <c r="K30" s="33">
        <f t="shared" si="7"/>
        <v>-14.826041117554032</v>
      </c>
      <c r="L30" s="33">
        <f t="shared" si="8"/>
        <v>3.7559304164470215</v>
      </c>
      <c r="M30" s="33">
        <f t="shared" si="9"/>
        <v>18.581971534001056</v>
      </c>
      <c r="N30" s="24">
        <f t="shared" si="64"/>
        <v>-158</v>
      </c>
      <c r="O30" s="24">
        <f t="shared" si="65"/>
        <v>-66</v>
      </c>
      <c r="P30" s="24">
        <f t="shared" si="66"/>
        <v>389</v>
      </c>
      <c r="Q30" s="24">
        <v>-19</v>
      </c>
      <c r="R30" s="24">
        <v>238</v>
      </c>
      <c r="S30" s="24">
        <v>151</v>
      </c>
      <c r="T30" s="24">
        <f t="shared" si="67"/>
        <v>547</v>
      </c>
      <c r="U30" s="24">
        <v>47</v>
      </c>
      <c r="V30" s="24">
        <v>256</v>
      </c>
      <c r="W30" s="24">
        <v>291</v>
      </c>
      <c r="X30" s="32">
        <f t="shared" si="13"/>
        <v>-10.411175540326832</v>
      </c>
      <c r="Z30" s="8">
        <v>15176</v>
      </c>
    </row>
    <row r="31" spans="1:26" ht="18.75" customHeight="1" x14ac:dyDescent="0.2">
      <c r="A31" s="1" t="s">
        <v>7</v>
      </c>
      <c r="B31" s="22">
        <f t="shared" si="61"/>
        <v>-189</v>
      </c>
      <c r="C31" s="22">
        <v>35</v>
      </c>
      <c r="D31" s="23">
        <f t="shared" si="5"/>
        <v>-0.15625</v>
      </c>
      <c r="E31" s="22">
        <f t="shared" si="62"/>
        <v>-145</v>
      </c>
      <c r="F31" s="22">
        <f t="shared" si="63"/>
        <v>15</v>
      </c>
      <c r="G31" s="22">
        <v>93</v>
      </c>
      <c r="H31" s="22">
        <v>28</v>
      </c>
      <c r="I31" s="22">
        <v>238</v>
      </c>
      <c r="J31" s="22">
        <v>13</v>
      </c>
      <c r="K31" s="31">
        <f t="shared" si="7"/>
        <v>-10.66490144160047</v>
      </c>
      <c r="L31" s="31">
        <f t="shared" si="8"/>
        <v>6.8402471315092681</v>
      </c>
      <c r="M31" s="31">
        <f t="shared" si="9"/>
        <v>17.505148573109739</v>
      </c>
      <c r="N31" s="22">
        <f t="shared" si="64"/>
        <v>-44</v>
      </c>
      <c r="O31" s="22">
        <f t="shared" si="65"/>
        <v>20</v>
      </c>
      <c r="P31" s="22">
        <f t="shared" si="66"/>
        <v>303</v>
      </c>
      <c r="Q31" s="22">
        <v>-15</v>
      </c>
      <c r="R31" s="22">
        <v>111</v>
      </c>
      <c r="S31" s="22">
        <v>192</v>
      </c>
      <c r="T31" s="22">
        <f t="shared" si="67"/>
        <v>347</v>
      </c>
      <c r="U31" s="22">
        <v>-35</v>
      </c>
      <c r="V31" s="22">
        <v>166</v>
      </c>
      <c r="W31" s="22">
        <v>181</v>
      </c>
      <c r="X31" s="34">
        <f t="shared" si="13"/>
        <v>-3.2362459546925568</v>
      </c>
      <c r="Z31" s="8">
        <v>13596</v>
      </c>
    </row>
    <row r="32" spans="1:26" ht="18.75" customHeight="1" x14ac:dyDescent="0.2">
      <c r="A32" s="5" t="s">
        <v>6</v>
      </c>
      <c r="B32" s="20">
        <f t="shared" si="61"/>
        <v>8</v>
      </c>
      <c r="C32" s="20">
        <v>34</v>
      </c>
      <c r="D32" s="21">
        <f t="shared" si="5"/>
        <v>-1.3076923076923077</v>
      </c>
      <c r="E32" s="20">
        <f t="shared" si="62"/>
        <v>-5</v>
      </c>
      <c r="F32" s="20">
        <f t="shared" si="63"/>
        <v>6</v>
      </c>
      <c r="G32" s="20">
        <v>35</v>
      </c>
      <c r="H32" s="20">
        <v>7</v>
      </c>
      <c r="I32" s="20">
        <v>40</v>
      </c>
      <c r="J32" s="20">
        <v>1</v>
      </c>
      <c r="K32" s="30">
        <f t="shared" si="7"/>
        <v>-1.403705783267827</v>
      </c>
      <c r="L32" s="30">
        <f t="shared" si="8"/>
        <v>9.8259404828747883</v>
      </c>
      <c r="M32" s="30">
        <f t="shared" si="9"/>
        <v>11.229646266142616</v>
      </c>
      <c r="N32" s="20">
        <f t="shared" si="64"/>
        <v>13</v>
      </c>
      <c r="O32" s="26">
        <f t="shared" si="65"/>
        <v>28</v>
      </c>
      <c r="P32" s="20">
        <f t="shared" si="66"/>
        <v>172</v>
      </c>
      <c r="Q32" s="26">
        <v>23</v>
      </c>
      <c r="R32" s="26">
        <v>50</v>
      </c>
      <c r="S32" s="26">
        <v>122</v>
      </c>
      <c r="T32" s="20">
        <f t="shared" si="67"/>
        <v>159</v>
      </c>
      <c r="U32" s="26">
        <v>-5</v>
      </c>
      <c r="V32" s="26">
        <v>62</v>
      </c>
      <c r="W32" s="26">
        <v>97</v>
      </c>
      <c r="X32" s="33">
        <f t="shared" si="13"/>
        <v>3.6496350364963503</v>
      </c>
      <c r="Z32" s="8">
        <v>3562</v>
      </c>
    </row>
    <row r="33" spans="1:26" ht="18.75" customHeight="1" x14ac:dyDescent="0.2">
      <c r="A33" s="3" t="s">
        <v>5</v>
      </c>
      <c r="B33" s="24">
        <f t="shared" si="61"/>
        <v>-278</v>
      </c>
      <c r="C33" s="24">
        <v>-23</v>
      </c>
      <c r="D33" s="25">
        <f t="shared" si="5"/>
        <v>9.0196078431372451E-2</v>
      </c>
      <c r="E33" s="24">
        <f t="shared" si="62"/>
        <v>-250</v>
      </c>
      <c r="F33" s="24">
        <f t="shared" si="63"/>
        <v>4</v>
      </c>
      <c r="G33" s="24">
        <v>58</v>
      </c>
      <c r="H33" s="24">
        <v>-16</v>
      </c>
      <c r="I33" s="24">
        <v>308</v>
      </c>
      <c r="J33" s="24">
        <v>-20</v>
      </c>
      <c r="K33" s="32">
        <f t="shared" si="7"/>
        <v>-17.55248192094362</v>
      </c>
      <c r="L33" s="32">
        <f t="shared" si="8"/>
        <v>4.0721758056589206</v>
      </c>
      <c r="M33" s="32">
        <f t="shared" si="9"/>
        <v>21.624657726602539</v>
      </c>
      <c r="N33" s="24">
        <f t="shared" si="64"/>
        <v>-28</v>
      </c>
      <c r="O33" s="24">
        <f t="shared" si="65"/>
        <v>-27</v>
      </c>
      <c r="P33" s="24">
        <f t="shared" si="66"/>
        <v>384</v>
      </c>
      <c r="Q33" s="24">
        <v>26</v>
      </c>
      <c r="R33" s="24">
        <v>193</v>
      </c>
      <c r="S33" s="24">
        <v>191</v>
      </c>
      <c r="T33" s="24">
        <f t="shared" si="67"/>
        <v>412</v>
      </c>
      <c r="U33" s="24">
        <v>53</v>
      </c>
      <c r="V33" s="24">
        <v>219</v>
      </c>
      <c r="W33" s="24">
        <v>193</v>
      </c>
      <c r="X33" s="32">
        <f t="shared" si="13"/>
        <v>-1.9658779751456856</v>
      </c>
      <c r="Z33" s="8">
        <v>14243</v>
      </c>
    </row>
    <row r="34" spans="1:26" ht="18.75" customHeight="1" x14ac:dyDescent="0.2">
      <c r="A34" s="3" t="s">
        <v>4</v>
      </c>
      <c r="B34" s="24">
        <f t="shared" si="61"/>
        <v>-212</v>
      </c>
      <c r="C34" s="24">
        <v>-67</v>
      </c>
      <c r="D34" s="25">
        <f t="shared" si="5"/>
        <v>0.46206896551724141</v>
      </c>
      <c r="E34" s="24">
        <f t="shared" si="62"/>
        <v>-120</v>
      </c>
      <c r="F34" s="24">
        <f t="shared" si="63"/>
        <v>7</v>
      </c>
      <c r="G34" s="24">
        <v>42</v>
      </c>
      <c r="H34" s="24">
        <v>4</v>
      </c>
      <c r="I34" s="24">
        <v>162</v>
      </c>
      <c r="J34" s="24">
        <v>-3</v>
      </c>
      <c r="K34" s="32">
        <f t="shared" si="7"/>
        <v>-12.190166598943518</v>
      </c>
      <c r="L34" s="32">
        <f t="shared" si="8"/>
        <v>4.2665583096302315</v>
      </c>
      <c r="M34" s="32">
        <f t="shared" si="9"/>
        <v>16.456724908573751</v>
      </c>
      <c r="N34" s="24">
        <f t="shared" si="64"/>
        <v>-92</v>
      </c>
      <c r="O34" s="24">
        <f t="shared" si="65"/>
        <v>-74</v>
      </c>
      <c r="P34" s="24">
        <f t="shared" si="66"/>
        <v>236</v>
      </c>
      <c r="Q34" s="24">
        <v>-47</v>
      </c>
      <c r="R34" s="24">
        <v>104</v>
      </c>
      <c r="S34" s="24">
        <v>132</v>
      </c>
      <c r="T34" s="24">
        <f t="shared" si="67"/>
        <v>328</v>
      </c>
      <c r="U34" s="24">
        <v>27</v>
      </c>
      <c r="V34" s="24">
        <v>153</v>
      </c>
      <c r="W34" s="24">
        <v>175</v>
      </c>
      <c r="X34" s="32">
        <f t="shared" si="13"/>
        <v>-9.3457943925233646</v>
      </c>
      <c r="Z34" s="8">
        <v>9844</v>
      </c>
    </row>
    <row r="35" spans="1:26" ht="18.75" customHeight="1" x14ac:dyDescent="0.2">
      <c r="A35" s="1" t="s">
        <v>3</v>
      </c>
      <c r="B35" s="22">
        <f>E35+N35</f>
        <v>-87</v>
      </c>
      <c r="C35" s="22">
        <v>34</v>
      </c>
      <c r="D35" s="23">
        <f t="shared" si="5"/>
        <v>-0.28099173553719003</v>
      </c>
      <c r="E35" s="22">
        <f t="shared" si="62"/>
        <v>-130</v>
      </c>
      <c r="F35" s="22">
        <f t="shared" si="63"/>
        <v>-13</v>
      </c>
      <c r="G35" s="22">
        <v>39</v>
      </c>
      <c r="H35" s="22">
        <v>-12</v>
      </c>
      <c r="I35" s="22">
        <v>169</v>
      </c>
      <c r="J35" s="22">
        <v>1</v>
      </c>
      <c r="K35" s="31">
        <f t="shared" si="7"/>
        <v>-12.87128712871287</v>
      </c>
      <c r="L35" s="31">
        <f t="shared" si="8"/>
        <v>3.8613861386138613</v>
      </c>
      <c r="M35" s="31">
        <f t="shared" si="9"/>
        <v>16.732673267326735</v>
      </c>
      <c r="N35" s="27">
        <f t="shared" si="64"/>
        <v>43</v>
      </c>
      <c r="O35" s="28">
        <f t="shared" si="65"/>
        <v>47</v>
      </c>
      <c r="P35" s="27">
        <f t="shared" si="66"/>
        <v>339</v>
      </c>
      <c r="Q35" s="28">
        <v>65</v>
      </c>
      <c r="R35" s="28">
        <v>149</v>
      </c>
      <c r="S35" s="28">
        <v>190</v>
      </c>
      <c r="T35" s="27">
        <f t="shared" si="67"/>
        <v>296</v>
      </c>
      <c r="U35" s="28">
        <v>18</v>
      </c>
      <c r="V35" s="28">
        <v>138</v>
      </c>
      <c r="W35" s="28">
        <v>158</v>
      </c>
      <c r="X35" s="35">
        <f t="shared" si="13"/>
        <v>4.2574257425742577</v>
      </c>
      <c r="Z35" s="8">
        <v>10100</v>
      </c>
    </row>
    <row r="36" spans="1:26" ht="18.75" customHeight="1" x14ac:dyDescent="0.2">
      <c r="A36" s="5" t="s">
        <v>2</v>
      </c>
      <c r="B36" s="20">
        <f t="shared" si="61"/>
        <v>-133</v>
      </c>
      <c r="C36" s="20">
        <v>-12</v>
      </c>
      <c r="D36" s="21">
        <f t="shared" si="5"/>
        <v>9.9173553719008156E-2</v>
      </c>
      <c r="E36" s="20">
        <f t="shared" si="62"/>
        <v>-109</v>
      </c>
      <c r="F36" s="20">
        <f t="shared" si="63"/>
        <v>-23</v>
      </c>
      <c r="G36" s="20">
        <v>7</v>
      </c>
      <c r="H36" s="20">
        <v>-11</v>
      </c>
      <c r="I36" s="20">
        <v>116</v>
      </c>
      <c r="J36" s="20">
        <v>12</v>
      </c>
      <c r="K36" s="30">
        <f t="shared" si="7"/>
        <v>-29.403830590774209</v>
      </c>
      <c r="L36" s="30">
        <f t="shared" si="8"/>
        <v>1.8883193957377933</v>
      </c>
      <c r="M36" s="30">
        <f t="shared" si="9"/>
        <v>31.292149986512001</v>
      </c>
      <c r="N36" s="20">
        <f t="shared" si="64"/>
        <v>-24</v>
      </c>
      <c r="O36" s="20">
        <f t="shared" si="65"/>
        <v>11</v>
      </c>
      <c r="P36" s="20">
        <f t="shared" si="66"/>
        <v>83</v>
      </c>
      <c r="Q36" s="20">
        <v>4</v>
      </c>
      <c r="R36" s="20">
        <v>36</v>
      </c>
      <c r="S36" s="20">
        <v>47</v>
      </c>
      <c r="T36" s="20">
        <f t="shared" si="67"/>
        <v>107</v>
      </c>
      <c r="U36" s="20">
        <v>-7</v>
      </c>
      <c r="V36" s="20">
        <v>50</v>
      </c>
      <c r="W36" s="20">
        <v>57</v>
      </c>
      <c r="X36" s="30">
        <f t="shared" si="13"/>
        <v>-6.4742379282438627</v>
      </c>
      <c r="Z36" s="8">
        <v>3707</v>
      </c>
    </row>
    <row r="37" spans="1:26" ht="18.75" customHeight="1" x14ac:dyDescent="0.2">
      <c r="A37" s="3" t="s">
        <v>1</v>
      </c>
      <c r="B37" s="24">
        <f t="shared" si="61"/>
        <v>-91</v>
      </c>
      <c r="C37" s="24">
        <v>19</v>
      </c>
      <c r="D37" s="25">
        <f t="shared" si="5"/>
        <v>-0.17272727272727273</v>
      </c>
      <c r="E37" s="24">
        <f t="shared" si="62"/>
        <v>-48</v>
      </c>
      <c r="F37" s="24">
        <f t="shared" si="63"/>
        <v>22</v>
      </c>
      <c r="G37" s="24">
        <v>5</v>
      </c>
      <c r="H37" s="24">
        <v>-1</v>
      </c>
      <c r="I37" s="24">
        <v>53</v>
      </c>
      <c r="J37" s="24">
        <v>-23</v>
      </c>
      <c r="K37" s="32">
        <f t="shared" si="7"/>
        <v>-18.771998435666795</v>
      </c>
      <c r="L37" s="32">
        <f t="shared" si="8"/>
        <v>1.9554165037152915</v>
      </c>
      <c r="M37" s="32">
        <f t="shared" si="9"/>
        <v>20.72741493938209</v>
      </c>
      <c r="N37" s="24">
        <f t="shared" si="64"/>
        <v>-43</v>
      </c>
      <c r="O37" s="24">
        <f t="shared" si="65"/>
        <v>-3</v>
      </c>
      <c r="P37" s="26">
        <f t="shared" si="66"/>
        <v>68</v>
      </c>
      <c r="Q37" s="24">
        <v>12</v>
      </c>
      <c r="R37" s="24">
        <v>34</v>
      </c>
      <c r="S37" s="24">
        <v>34</v>
      </c>
      <c r="T37" s="26">
        <f t="shared" si="67"/>
        <v>111</v>
      </c>
      <c r="U37" s="24">
        <v>15</v>
      </c>
      <c r="V37" s="24">
        <v>46</v>
      </c>
      <c r="W37" s="24">
        <v>65</v>
      </c>
      <c r="X37" s="32">
        <f t="shared" si="13"/>
        <v>-16.816581931951507</v>
      </c>
      <c r="Z37" s="8">
        <v>2557</v>
      </c>
    </row>
    <row r="38" spans="1:26" ht="18.75" customHeight="1" x14ac:dyDescent="0.2">
      <c r="A38" s="1" t="s">
        <v>0</v>
      </c>
      <c r="B38" s="22">
        <f t="shared" si="61"/>
        <v>-54</v>
      </c>
      <c r="C38" s="22">
        <v>-12</v>
      </c>
      <c r="D38" s="23">
        <f t="shared" si="5"/>
        <v>0.28571428571428581</v>
      </c>
      <c r="E38" s="22">
        <f t="shared" si="62"/>
        <v>-47</v>
      </c>
      <c r="F38" s="22">
        <f t="shared" si="63"/>
        <v>6</v>
      </c>
      <c r="G38" s="22">
        <v>7</v>
      </c>
      <c r="H38" s="22">
        <v>-1</v>
      </c>
      <c r="I38" s="22">
        <v>54</v>
      </c>
      <c r="J38" s="22">
        <v>-7</v>
      </c>
      <c r="K38" s="31">
        <f t="shared" si="7"/>
        <v>-19.723038187159045</v>
      </c>
      <c r="L38" s="31">
        <f t="shared" si="8"/>
        <v>2.9374737725556024</v>
      </c>
      <c r="M38" s="31">
        <f t="shared" si="9"/>
        <v>22.660511959714647</v>
      </c>
      <c r="N38" s="27">
        <f t="shared" si="64"/>
        <v>-7</v>
      </c>
      <c r="O38" s="22">
        <f t="shared" si="65"/>
        <v>-18</v>
      </c>
      <c r="P38" s="22">
        <f t="shared" si="66"/>
        <v>55</v>
      </c>
      <c r="Q38" s="22">
        <v>-29</v>
      </c>
      <c r="R38" s="22">
        <v>25</v>
      </c>
      <c r="S38" s="22">
        <v>30</v>
      </c>
      <c r="T38" s="22">
        <f t="shared" si="67"/>
        <v>62</v>
      </c>
      <c r="U38" s="22">
        <v>-11</v>
      </c>
      <c r="V38" s="22">
        <v>23</v>
      </c>
      <c r="W38" s="22">
        <v>39</v>
      </c>
      <c r="X38" s="34">
        <f t="shared" si="13"/>
        <v>-2.9374737725556024</v>
      </c>
      <c r="Z38" s="8">
        <v>2383</v>
      </c>
    </row>
    <row r="39" spans="1:26" x14ac:dyDescent="0.2">
      <c r="A39" s="36" t="s">
        <v>56</v>
      </c>
      <c r="Z39" s="8"/>
    </row>
    <row r="40" spans="1:26" x14ac:dyDescent="0.2">
      <c r="A40" s="37" t="s">
        <v>55</v>
      </c>
    </row>
  </sheetData>
  <mergeCells count="19">
    <mergeCell ref="X7:X8"/>
    <mergeCell ref="A5:A8"/>
    <mergeCell ref="C6:C8"/>
    <mergeCell ref="P6:S6"/>
    <mergeCell ref="V7:V8"/>
    <mergeCell ref="F6:F8"/>
    <mergeCell ref="R7:R8"/>
    <mergeCell ref="N5:X5"/>
    <mergeCell ref="D6:D8"/>
    <mergeCell ref="U7:U8"/>
    <mergeCell ref="T6:W6"/>
    <mergeCell ref="O6:O8"/>
    <mergeCell ref="B5:D5"/>
    <mergeCell ref="K6:M6"/>
    <mergeCell ref="E5:M5"/>
    <mergeCell ref="H6:H8"/>
    <mergeCell ref="J6:J8"/>
    <mergeCell ref="Q7:Q8"/>
    <mergeCell ref="K7:K8"/>
  </mergeCells>
  <phoneticPr fontId="1"/>
  <pageMargins left="0.70866141732283472" right="0.70866141732283472" top="0.74803149606299213" bottom="0.74803149606299213" header="0.31496062992125984" footer="0.31496062992125984"/>
  <pageSetup paperSize="9" scale="72" orientation="landscape" r:id="rId1"/>
  <rowBreaks count="2" manualBreakCount="2">
    <brk id="31" max="16383" man="1"/>
    <brk id="39" max="17" man="1"/>
  </rowBreaks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Z40"/>
  <sheetViews>
    <sheetView view="pageBreakPreview" zoomScale="80" zoomScaleNormal="100" zoomScaleSheetLayoutView="80" workbookViewId="0">
      <selection activeCell="N5" sqref="N5:X5"/>
    </sheetView>
  </sheetViews>
  <sheetFormatPr defaultRowHeight="13" x14ac:dyDescent="0.2"/>
  <cols>
    <col min="1" max="2" width="8.6328125" customWidth="1"/>
    <col min="3" max="10" width="6.6328125" customWidth="1"/>
    <col min="11" max="13" width="7.6328125" customWidth="1"/>
    <col min="14" max="23" width="6.6328125" customWidth="1"/>
    <col min="24" max="24" width="11.7265625" customWidth="1"/>
  </cols>
  <sheetData>
    <row r="2" spans="1:26" x14ac:dyDescent="0.2">
      <c r="A2" t="s">
        <v>57</v>
      </c>
    </row>
    <row r="4" spans="1:26" x14ac:dyDescent="0.2">
      <c r="A4" t="s">
        <v>50</v>
      </c>
      <c r="W4" t="s">
        <v>58</v>
      </c>
    </row>
    <row r="5" spans="1:26" ht="13.5" customHeight="1" x14ac:dyDescent="0.2">
      <c r="A5" s="47" t="s">
        <v>37</v>
      </c>
      <c r="B5" s="38" t="s">
        <v>40</v>
      </c>
      <c r="C5" s="39"/>
      <c r="D5" s="39"/>
      <c r="E5" s="41" t="s">
        <v>39</v>
      </c>
      <c r="F5" s="42"/>
      <c r="G5" s="42"/>
      <c r="H5" s="42"/>
      <c r="I5" s="42"/>
      <c r="J5" s="42"/>
      <c r="K5" s="42"/>
      <c r="L5" s="42"/>
      <c r="M5" s="43"/>
      <c r="N5" s="38" t="s">
        <v>38</v>
      </c>
      <c r="O5" s="39"/>
      <c r="P5" s="39"/>
      <c r="Q5" s="39"/>
      <c r="R5" s="39"/>
      <c r="S5" s="39"/>
      <c r="T5" s="39"/>
      <c r="U5" s="39"/>
      <c r="V5" s="39"/>
      <c r="W5" s="39"/>
      <c r="X5" s="40"/>
    </row>
    <row r="6" spans="1:26" ht="13.5" customHeight="1" x14ac:dyDescent="0.2">
      <c r="A6" s="48"/>
      <c r="B6" s="15"/>
      <c r="C6" s="50" t="s">
        <v>51</v>
      </c>
      <c r="D6" s="50" t="s">
        <v>52</v>
      </c>
      <c r="E6" s="15"/>
      <c r="F6" s="44" t="s">
        <v>53</v>
      </c>
      <c r="G6" s="15"/>
      <c r="H6" s="44" t="s">
        <v>53</v>
      </c>
      <c r="I6" s="15"/>
      <c r="J6" s="44" t="s">
        <v>53</v>
      </c>
      <c r="K6" s="38" t="s">
        <v>46</v>
      </c>
      <c r="L6" s="39"/>
      <c r="M6" s="40"/>
      <c r="N6" s="14"/>
      <c r="O6" s="44" t="s">
        <v>53</v>
      </c>
      <c r="P6" s="41" t="s">
        <v>36</v>
      </c>
      <c r="Q6" s="42"/>
      <c r="R6" s="42"/>
      <c r="S6" s="43"/>
      <c r="T6" s="41" t="s">
        <v>35</v>
      </c>
      <c r="U6" s="42"/>
      <c r="V6" s="42"/>
      <c r="W6" s="43"/>
      <c r="X6" s="17" t="s">
        <v>46</v>
      </c>
    </row>
    <row r="7" spans="1:26" ht="13.5" customHeight="1" x14ac:dyDescent="0.2">
      <c r="A7" s="48"/>
      <c r="B7" s="12" t="s">
        <v>41</v>
      </c>
      <c r="C7" s="51"/>
      <c r="D7" s="51"/>
      <c r="E7" s="11" t="s">
        <v>32</v>
      </c>
      <c r="F7" s="45"/>
      <c r="G7" s="12" t="s">
        <v>34</v>
      </c>
      <c r="H7" s="45"/>
      <c r="I7" s="12" t="s">
        <v>33</v>
      </c>
      <c r="J7" s="45"/>
      <c r="K7" s="44" t="s">
        <v>43</v>
      </c>
      <c r="L7" s="14" t="s">
        <v>44</v>
      </c>
      <c r="M7" s="14" t="s">
        <v>45</v>
      </c>
      <c r="N7" s="12" t="s">
        <v>32</v>
      </c>
      <c r="O7" s="45"/>
      <c r="P7" s="14" t="s">
        <v>32</v>
      </c>
      <c r="Q7" s="44" t="s">
        <v>53</v>
      </c>
      <c r="R7" s="44" t="s">
        <v>31</v>
      </c>
      <c r="S7" s="13" t="s">
        <v>30</v>
      </c>
      <c r="T7" s="12" t="s">
        <v>32</v>
      </c>
      <c r="U7" s="44" t="s">
        <v>53</v>
      </c>
      <c r="V7" s="45" t="s">
        <v>31</v>
      </c>
      <c r="W7" s="16" t="s">
        <v>47</v>
      </c>
      <c r="X7" s="44" t="s">
        <v>48</v>
      </c>
    </row>
    <row r="8" spans="1:26" ht="30.75" customHeight="1" x14ac:dyDescent="0.2">
      <c r="A8" s="49"/>
      <c r="B8" s="10"/>
      <c r="C8" s="52"/>
      <c r="D8" s="52"/>
      <c r="E8" s="11"/>
      <c r="F8" s="46"/>
      <c r="G8" s="10"/>
      <c r="H8" s="46"/>
      <c r="I8" s="10"/>
      <c r="J8" s="46"/>
      <c r="K8" s="46"/>
      <c r="L8" s="10"/>
      <c r="M8" s="10"/>
      <c r="N8" s="10"/>
      <c r="O8" s="46"/>
      <c r="P8" s="10"/>
      <c r="Q8" s="46"/>
      <c r="R8" s="46"/>
      <c r="S8" s="9"/>
      <c r="T8" s="10"/>
      <c r="U8" s="46"/>
      <c r="V8" s="46"/>
      <c r="W8" s="9"/>
      <c r="X8" s="46"/>
      <c r="Z8" s="8" t="s">
        <v>54</v>
      </c>
    </row>
    <row r="9" spans="1:26" ht="18.75" customHeight="1" x14ac:dyDescent="0.2">
      <c r="A9" s="8" t="s">
        <v>29</v>
      </c>
      <c r="B9" s="18">
        <f>B10+B11</f>
        <v>-3054</v>
      </c>
      <c r="C9" s="18">
        <f>C10+C11</f>
        <v>-42</v>
      </c>
      <c r="D9" s="19">
        <f>IF(B9-C9=0,"-",(1-(B9/(B9-C9)))*-1)</f>
        <v>1.3944223107569709E-2</v>
      </c>
      <c r="E9" s="18">
        <f t="shared" ref="E9:J9" si="0">E10+E11</f>
        <v>-2407</v>
      </c>
      <c r="F9" s="18">
        <f t="shared" si="0"/>
        <v>-105</v>
      </c>
      <c r="G9" s="18">
        <f t="shared" si="0"/>
        <v>1587</v>
      </c>
      <c r="H9" s="18">
        <f t="shared" si="0"/>
        <v>-40</v>
      </c>
      <c r="I9" s="18">
        <f t="shared" si="0"/>
        <v>3994</v>
      </c>
      <c r="J9" s="18">
        <f t="shared" si="0"/>
        <v>65</v>
      </c>
      <c r="K9" s="29">
        <f>E9/Z9*1000</f>
        <v>-9.4706731771806751</v>
      </c>
      <c r="L9" s="29">
        <f>G9/Z9*1000</f>
        <v>6.2442701837082382</v>
      </c>
      <c r="M9" s="29">
        <f>I9/Z9*1000</f>
        <v>15.714943360888915</v>
      </c>
      <c r="N9" s="18">
        <f>N10+N11</f>
        <v>-647</v>
      </c>
      <c r="O9" s="18">
        <f t="shared" ref="O9:W9" si="1">O10+O11</f>
        <v>63</v>
      </c>
      <c r="P9" s="18">
        <f t="shared" si="1"/>
        <v>7839</v>
      </c>
      <c r="Q9" s="18">
        <f t="shared" si="1"/>
        <v>-27</v>
      </c>
      <c r="R9" s="18">
        <f t="shared" si="1"/>
        <v>5128</v>
      </c>
      <c r="S9" s="18">
        <f t="shared" si="1"/>
        <v>2711</v>
      </c>
      <c r="T9" s="18">
        <f t="shared" si="1"/>
        <v>8486</v>
      </c>
      <c r="U9" s="18">
        <f t="shared" si="1"/>
        <v>-90</v>
      </c>
      <c r="V9" s="18">
        <f t="shared" si="1"/>
        <v>5775</v>
      </c>
      <c r="W9" s="18">
        <f t="shared" si="1"/>
        <v>2711</v>
      </c>
      <c r="X9" s="29">
        <f>N9/Z9*1000</f>
        <v>-2.5457106546056907</v>
      </c>
      <c r="Z9" s="18">
        <f t="shared" ref="Z9" si="2">Z10+Z11</f>
        <v>254153</v>
      </c>
    </row>
    <row r="10" spans="1:26" ht="18.75" customHeight="1" x14ac:dyDescent="0.2">
      <c r="A10" s="6" t="s">
        <v>28</v>
      </c>
      <c r="B10" s="20">
        <f>B20+B21+B22+B23</f>
        <v>-1916</v>
      </c>
      <c r="C10" s="20">
        <f>C20+C21+C22+C23</f>
        <v>16</v>
      </c>
      <c r="D10" s="21">
        <f t="shared" ref="D10:D38" si="3">IF(B10-C10=0,"-",(1-(B10/(B10-C10)))*-1)</f>
        <v>-8.281573498964856E-3</v>
      </c>
      <c r="E10" s="20">
        <f t="shared" ref="E10:J10" si="4">E20+E21+E22+E23</f>
        <v>-1498</v>
      </c>
      <c r="F10" s="20">
        <f t="shared" si="4"/>
        <v>-89</v>
      </c>
      <c r="G10" s="20">
        <f t="shared" si="4"/>
        <v>1285</v>
      </c>
      <c r="H10" s="20">
        <f t="shared" si="4"/>
        <v>-30</v>
      </c>
      <c r="I10" s="20">
        <f t="shared" si="4"/>
        <v>2783</v>
      </c>
      <c r="J10" s="20">
        <f t="shared" si="4"/>
        <v>59</v>
      </c>
      <c r="K10" s="30">
        <f t="shared" ref="K10:K38" si="5">E10/Z10*1000</f>
        <v>-7.7816160619204693</v>
      </c>
      <c r="L10" s="30">
        <f t="shared" ref="L10:L38" si="6">G10/Z10*1000</f>
        <v>6.675151294771565</v>
      </c>
      <c r="M10" s="30">
        <f t="shared" ref="M10:M38" si="7">I10/Z10*1000</f>
        <v>14.456767356692033</v>
      </c>
      <c r="N10" s="20">
        <f t="shared" ref="N10:W10" si="8">N20+N21+N22+N23</f>
        <v>-418</v>
      </c>
      <c r="O10" s="20">
        <f t="shared" si="8"/>
        <v>105</v>
      </c>
      <c r="P10" s="20">
        <f t="shared" si="8"/>
        <v>6118</v>
      </c>
      <c r="Q10" s="20">
        <f t="shared" si="8"/>
        <v>-59</v>
      </c>
      <c r="R10" s="20">
        <f t="shared" si="8"/>
        <v>4318</v>
      </c>
      <c r="S10" s="20">
        <f t="shared" si="8"/>
        <v>1800</v>
      </c>
      <c r="T10" s="20">
        <f t="shared" si="8"/>
        <v>6536</v>
      </c>
      <c r="U10" s="20">
        <f t="shared" si="8"/>
        <v>-164</v>
      </c>
      <c r="V10" s="20">
        <f t="shared" si="8"/>
        <v>4829</v>
      </c>
      <c r="W10" s="20">
        <f t="shared" si="8"/>
        <v>1707</v>
      </c>
      <c r="X10" s="30">
        <f t="shared" ref="X10:X38" si="9">N10/Z10*1000</f>
        <v>-2.1713721721513726</v>
      </c>
      <c r="Z10" s="18">
        <f t="shared" ref="Z10" si="10">Z20+Z21+Z22+Z23</f>
        <v>192505</v>
      </c>
    </row>
    <row r="11" spans="1:26" ht="18.75" customHeight="1" x14ac:dyDescent="0.2">
      <c r="A11" s="2" t="s">
        <v>27</v>
      </c>
      <c r="B11" s="22">
        <f>B12+B13+B14+B15+B16</f>
        <v>-1138</v>
      </c>
      <c r="C11" s="22">
        <f>C12+C13+C14+C15+C16</f>
        <v>-58</v>
      </c>
      <c r="D11" s="23">
        <f t="shared" si="3"/>
        <v>5.3703703703703809E-2</v>
      </c>
      <c r="E11" s="22">
        <f t="shared" ref="E11:J11" si="11">E12+E13+E14+E15+E16</f>
        <v>-909</v>
      </c>
      <c r="F11" s="22">
        <f t="shared" si="11"/>
        <v>-16</v>
      </c>
      <c r="G11" s="22">
        <f t="shared" si="11"/>
        <v>302</v>
      </c>
      <c r="H11" s="22">
        <f t="shared" si="11"/>
        <v>-10</v>
      </c>
      <c r="I11" s="22">
        <f t="shared" si="11"/>
        <v>1211</v>
      </c>
      <c r="J11" s="22">
        <f t="shared" si="11"/>
        <v>6</v>
      </c>
      <c r="K11" s="31">
        <f t="shared" si="5"/>
        <v>-14.745003893070335</v>
      </c>
      <c r="L11" s="31">
        <f t="shared" si="6"/>
        <v>4.8987801712950949</v>
      </c>
      <c r="M11" s="31">
        <f t="shared" si="7"/>
        <v>19.64378406436543</v>
      </c>
      <c r="N11" s="22">
        <f t="shared" ref="N11:W11" si="12">N12+N13+N14+N15+N16</f>
        <v>-229</v>
      </c>
      <c r="O11" s="22">
        <f t="shared" si="12"/>
        <v>-42</v>
      </c>
      <c r="P11" s="22">
        <f t="shared" si="12"/>
        <v>1721</v>
      </c>
      <c r="Q11" s="22">
        <f t="shared" si="12"/>
        <v>32</v>
      </c>
      <c r="R11" s="22">
        <f t="shared" si="12"/>
        <v>810</v>
      </c>
      <c r="S11" s="22">
        <f t="shared" si="12"/>
        <v>911</v>
      </c>
      <c r="T11" s="22">
        <f t="shared" si="12"/>
        <v>1950</v>
      </c>
      <c r="U11" s="22">
        <f t="shared" si="12"/>
        <v>74</v>
      </c>
      <c r="V11" s="22">
        <f t="shared" si="12"/>
        <v>946</v>
      </c>
      <c r="W11" s="22">
        <f t="shared" si="12"/>
        <v>1004</v>
      </c>
      <c r="X11" s="34">
        <f t="shared" si="9"/>
        <v>-3.7146379444588633</v>
      </c>
      <c r="Z11" s="18">
        <f t="shared" ref="Z11" si="13">Z12+Z13+Z14+Z15+Z16</f>
        <v>61648</v>
      </c>
    </row>
    <row r="12" spans="1:26" ht="18.75" customHeight="1" x14ac:dyDescent="0.2">
      <c r="A12" s="6" t="s">
        <v>26</v>
      </c>
      <c r="B12" s="20">
        <f>B24</f>
        <v>-80</v>
      </c>
      <c r="C12" s="20">
        <f>C24</f>
        <v>-4</v>
      </c>
      <c r="D12" s="21">
        <f t="shared" si="3"/>
        <v>5.2631578947368363E-2</v>
      </c>
      <c r="E12" s="20">
        <f t="shared" ref="E12:J12" si="14">E24</f>
        <v>-49</v>
      </c>
      <c r="F12" s="20">
        <f t="shared" si="14"/>
        <v>18</v>
      </c>
      <c r="G12" s="20">
        <f t="shared" si="14"/>
        <v>24</v>
      </c>
      <c r="H12" s="20">
        <f t="shared" si="14"/>
        <v>-1</v>
      </c>
      <c r="I12" s="20">
        <f t="shared" si="14"/>
        <v>73</v>
      </c>
      <c r="J12" s="20">
        <f t="shared" si="14"/>
        <v>-19</v>
      </c>
      <c r="K12" s="30">
        <f t="shared" si="5"/>
        <v>-9.939148073022313</v>
      </c>
      <c r="L12" s="30">
        <f t="shared" si="6"/>
        <v>4.8681541582150096</v>
      </c>
      <c r="M12" s="30">
        <f t="shared" si="7"/>
        <v>14.807302231237323</v>
      </c>
      <c r="N12" s="20">
        <f t="shared" ref="N12:W12" si="15">N24</f>
        <v>-31</v>
      </c>
      <c r="O12" s="20">
        <f t="shared" si="15"/>
        <v>-22</v>
      </c>
      <c r="P12" s="20">
        <f t="shared" si="15"/>
        <v>135</v>
      </c>
      <c r="Q12" s="20">
        <f t="shared" si="15"/>
        <v>-11</v>
      </c>
      <c r="R12" s="20">
        <f t="shared" si="15"/>
        <v>83</v>
      </c>
      <c r="S12" s="20">
        <f t="shared" si="15"/>
        <v>52</v>
      </c>
      <c r="T12" s="20">
        <f t="shared" si="15"/>
        <v>166</v>
      </c>
      <c r="U12" s="20">
        <f t="shared" si="15"/>
        <v>11</v>
      </c>
      <c r="V12" s="20">
        <f t="shared" si="15"/>
        <v>110</v>
      </c>
      <c r="W12" s="20">
        <f t="shared" si="15"/>
        <v>56</v>
      </c>
      <c r="X12" s="30">
        <f t="shared" si="9"/>
        <v>-6.2880324543610548</v>
      </c>
      <c r="Z12" s="18">
        <f t="shared" ref="Z12" si="16">Z24</f>
        <v>4930</v>
      </c>
    </row>
    <row r="13" spans="1:26" ht="18.75" customHeight="1" x14ac:dyDescent="0.2">
      <c r="A13" s="4" t="s">
        <v>25</v>
      </c>
      <c r="B13" s="24">
        <f>B25+B26+B27</f>
        <v>-264</v>
      </c>
      <c r="C13" s="24">
        <f>C25+C26+C27</f>
        <v>-49</v>
      </c>
      <c r="D13" s="25">
        <f t="shared" si="3"/>
        <v>0.22790697674418614</v>
      </c>
      <c r="E13" s="24">
        <f t="shared" ref="E13:J13" si="17">E25+E26+E27</f>
        <v>-214</v>
      </c>
      <c r="F13" s="24">
        <f t="shared" si="17"/>
        <v>-36</v>
      </c>
      <c r="G13" s="24">
        <f t="shared" si="17"/>
        <v>38</v>
      </c>
      <c r="H13" s="24">
        <f t="shared" si="17"/>
        <v>-8</v>
      </c>
      <c r="I13" s="24">
        <f t="shared" si="17"/>
        <v>252</v>
      </c>
      <c r="J13" s="24">
        <f t="shared" si="17"/>
        <v>28</v>
      </c>
      <c r="K13" s="32">
        <f t="shared" si="5"/>
        <v>-19.611436950146629</v>
      </c>
      <c r="L13" s="32">
        <f t="shared" si="6"/>
        <v>3.4824046920821115</v>
      </c>
      <c r="M13" s="32">
        <f t="shared" si="7"/>
        <v>23.093841642228739</v>
      </c>
      <c r="N13" s="24">
        <f t="shared" ref="N13:W13" si="18">N25+N26+N27</f>
        <v>-50</v>
      </c>
      <c r="O13" s="24">
        <f t="shared" si="18"/>
        <v>-13</v>
      </c>
      <c r="P13" s="24">
        <f t="shared" si="18"/>
        <v>258</v>
      </c>
      <c r="Q13" s="24">
        <f t="shared" si="18"/>
        <v>-13</v>
      </c>
      <c r="R13" s="24">
        <f t="shared" si="18"/>
        <v>113</v>
      </c>
      <c r="S13" s="24">
        <f t="shared" si="18"/>
        <v>145</v>
      </c>
      <c r="T13" s="24">
        <f t="shared" si="18"/>
        <v>308</v>
      </c>
      <c r="U13" s="24">
        <f t="shared" si="18"/>
        <v>0</v>
      </c>
      <c r="V13" s="24">
        <f t="shared" si="18"/>
        <v>132</v>
      </c>
      <c r="W13" s="24">
        <f t="shared" si="18"/>
        <v>176</v>
      </c>
      <c r="X13" s="32">
        <f t="shared" si="9"/>
        <v>-4.5821114369501466</v>
      </c>
      <c r="Z13" s="18">
        <f t="shared" ref="Z13" si="19">Z25+Z26+Z27</f>
        <v>10912</v>
      </c>
    </row>
    <row r="14" spans="1:26" ht="18.75" customHeight="1" x14ac:dyDescent="0.2">
      <c r="A14" s="4" t="s">
        <v>24</v>
      </c>
      <c r="B14" s="24">
        <f>B28+B29+B30+B31</f>
        <v>-390</v>
      </c>
      <c r="C14" s="24">
        <f>C28+C29+C30+C31</f>
        <v>11</v>
      </c>
      <c r="D14" s="25">
        <f t="shared" si="3"/>
        <v>-2.7431421446383997E-2</v>
      </c>
      <c r="E14" s="24">
        <f t="shared" ref="E14:J14" si="20">E28+E29+E30+E31</f>
        <v>-281</v>
      </c>
      <c r="F14" s="24">
        <f t="shared" si="20"/>
        <v>31</v>
      </c>
      <c r="G14" s="24">
        <f t="shared" si="20"/>
        <v>148</v>
      </c>
      <c r="H14" s="24">
        <f t="shared" si="20"/>
        <v>23</v>
      </c>
      <c r="I14" s="24">
        <f t="shared" si="20"/>
        <v>429</v>
      </c>
      <c r="J14" s="24">
        <f t="shared" si="20"/>
        <v>-8</v>
      </c>
      <c r="K14" s="32">
        <f t="shared" si="5"/>
        <v>-11.813671907844952</v>
      </c>
      <c r="L14" s="32">
        <f t="shared" si="6"/>
        <v>6.2221474817119313</v>
      </c>
      <c r="M14" s="32">
        <f t="shared" si="7"/>
        <v>18.035819389556881</v>
      </c>
      <c r="N14" s="24">
        <f t="shared" ref="N14:W14" si="21">N28+N29+N30+N31</f>
        <v>-109</v>
      </c>
      <c r="O14" s="24">
        <f t="shared" si="21"/>
        <v>-20</v>
      </c>
      <c r="P14" s="24">
        <f t="shared" si="21"/>
        <v>630</v>
      </c>
      <c r="Q14" s="24">
        <f t="shared" si="21"/>
        <v>-12</v>
      </c>
      <c r="R14" s="24">
        <f t="shared" si="21"/>
        <v>282</v>
      </c>
      <c r="S14" s="24">
        <f t="shared" si="21"/>
        <v>348</v>
      </c>
      <c r="T14" s="24">
        <f t="shared" si="21"/>
        <v>739</v>
      </c>
      <c r="U14" s="24">
        <f t="shared" si="21"/>
        <v>8</v>
      </c>
      <c r="V14" s="24">
        <f t="shared" si="21"/>
        <v>351</v>
      </c>
      <c r="W14" s="24">
        <f t="shared" si="21"/>
        <v>388</v>
      </c>
      <c r="X14" s="32">
        <f t="shared" si="9"/>
        <v>-4.5825275372067606</v>
      </c>
      <c r="Z14" s="18">
        <f t="shared" ref="Z14" si="22">Z28+Z29+Z30+Z31</f>
        <v>23786</v>
      </c>
    </row>
    <row r="15" spans="1:26" ht="18.75" customHeight="1" x14ac:dyDescent="0.2">
      <c r="A15" s="4" t="s">
        <v>23</v>
      </c>
      <c r="B15" s="24">
        <f>B32+B33+B34+B35</f>
        <v>-290</v>
      </c>
      <c r="C15" s="24">
        <f>C32+C33+C34+C35</f>
        <v>-13</v>
      </c>
      <c r="D15" s="25">
        <f t="shared" si="3"/>
        <v>4.6931407942238268E-2</v>
      </c>
      <c r="E15" s="24">
        <f t="shared" ref="E15:J15" si="23">E32+E33+E34+E35</f>
        <v>-269</v>
      </c>
      <c r="F15" s="24">
        <f t="shared" si="23"/>
        <v>-34</v>
      </c>
      <c r="G15" s="24">
        <f t="shared" si="23"/>
        <v>83</v>
      </c>
      <c r="H15" s="24">
        <f t="shared" si="23"/>
        <v>-16</v>
      </c>
      <c r="I15" s="24">
        <f t="shared" si="23"/>
        <v>352</v>
      </c>
      <c r="J15" s="24">
        <f t="shared" si="23"/>
        <v>18</v>
      </c>
      <c r="K15" s="32">
        <f t="shared" si="5"/>
        <v>-14.958571984652171</v>
      </c>
      <c r="L15" s="32">
        <f t="shared" si="6"/>
        <v>4.6154701662681425</v>
      </c>
      <c r="M15" s="32">
        <f t="shared" si="7"/>
        <v>19.574042150920313</v>
      </c>
      <c r="N15" s="26">
        <f t="shared" ref="N15:W15" si="24">N32+N33+N34+N35</f>
        <v>-21</v>
      </c>
      <c r="O15" s="24">
        <f t="shared" si="24"/>
        <v>21</v>
      </c>
      <c r="P15" s="24">
        <f t="shared" si="24"/>
        <v>575</v>
      </c>
      <c r="Q15" s="24">
        <f t="shared" si="24"/>
        <v>70</v>
      </c>
      <c r="R15" s="24">
        <f t="shared" si="24"/>
        <v>270</v>
      </c>
      <c r="S15" s="24">
        <f t="shared" si="24"/>
        <v>305</v>
      </c>
      <c r="T15" s="24">
        <f t="shared" si="24"/>
        <v>596</v>
      </c>
      <c r="U15" s="24">
        <f t="shared" si="24"/>
        <v>49</v>
      </c>
      <c r="V15" s="24">
        <f t="shared" si="24"/>
        <v>287</v>
      </c>
      <c r="W15" s="24">
        <f t="shared" si="24"/>
        <v>309</v>
      </c>
      <c r="X15" s="32">
        <f t="shared" si="9"/>
        <v>-1.1677695601401323</v>
      </c>
      <c r="Z15" s="18">
        <f t="shared" ref="Z15" si="25">Z32+Z33+Z34+Z35</f>
        <v>17983</v>
      </c>
    </row>
    <row r="16" spans="1:26" ht="18.75" customHeight="1" x14ac:dyDescent="0.2">
      <c r="A16" s="2" t="s">
        <v>22</v>
      </c>
      <c r="B16" s="22">
        <f>B36+B37+B38</f>
        <v>-114</v>
      </c>
      <c r="C16" s="22">
        <f>C36+C37+C38</f>
        <v>-3</v>
      </c>
      <c r="D16" s="23">
        <f t="shared" si="3"/>
        <v>2.7027027027026973E-2</v>
      </c>
      <c r="E16" s="22">
        <f t="shared" ref="E16:J16" si="26">E36+E37+E38</f>
        <v>-96</v>
      </c>
      <c r="F16" s="22">
        <f t="shared" si="26"/>
        <v>5</v>
      </c>
      <c r="G16" s="22">
        <f t="shared" si="26"/>
        <v>9</v>
      </c>
      <c r="H16" s="22">
        <f t="shared" si="26"/>
        <v>-8</v>
      </c>
      <c r="I16" s="22">
        <f t="shared" si="26"/>
        <v>105</v>
      </c>
      <c r="J16" s="22">
        <f t="shared" si="26"/>
        <v>-13</v>
      </c>
      <c r="K16" s="31">
        <f t="shared" si="5"/>
        <v>-23.780034679217241</v>
      </c>
      <c r="L16" s="31">
        <f t="shared" si="6"/>
        <v>2.229378251176616</v>
      </c>
      <c r="M16" s="31">
        <f t="shared" si="7"/>
        <v>26.009412930393857</v>
      </c>
      <c r="N16" s="22">
        <f t="shared" ref="N16:W16" si="27">N36+N37+N38</f>
        <v>-18</v>
      </c>
      <c r="O16" s="22">
        <f t="shared" si="27"/>
        <v>-8</v>
      </c>
      <c r="P16" s="22">
        <f t="shared" si="27"/>
        <v>123</v>
      </c>
      <c r="Q16" s="22">
        <f t="shared" si="27"/>
        <v>-2</v>
      </c>
      <c r="R16" s="22">
        <f t="shared" si="27"/>
        <v>62</v>
      </c>
      <c r="S16" s="22">
        <f t="shared" si="27"/>
        <v>61</v>
      </c>
      <c r="T16" s="22">
        <f t="shared" si="27"/>
        <v>141</v>
      </c>
      <c r="U16" s="22">
        <f t="shared" si="27"/>
        <v>6</v>
      </c>
      <c r="V16" s="22">
        <f t="shared" si="27"/>
        <v>66</v>
      </c>
      <c r="W16" s="22">
        <f t="shared" si="27"/>
        <v>75</v>
      </c>
      <c r="X16" s="34">
        <f t="shared" si="9"/>
        <v>-4.4587565023532321</v>
      </c>
      <c r="Z16" s="18">
        <f t="shared" ref="Z16" si="28">Z36+Z37+Z38</f>
        <v>4037</v>
      </c>
    </row>
    <row r="17" spans="1:26" ht="18.75" customHeight="1" x14ac:dyDescent="0.2">
      <c r="A17" s="6" t="s">
        <v>21</v>
      </c>
      <c r="B17" s="20">
        <f>B12+B13+B20</f>
        <v>-1300</v>
      </c>
      <c r="C17" s="20">
        <f>C12+C13+C20</f>
        <v>-62</v>
      </c>
      <c r="D17" s="21">
        <f t="shared" si="3"/>
        <v>5.0080775444264924E-2</v>
      </c>
      <c r="E17" s="20">
        <f t="shared" ref="E17:J17" si="29">E12+E13+E20</f>
        <v>-910</v>
      </c>
      <c r="F17" s="20">
        <f t="shared" si="29"/>
        <v>-46</v>
      </c>
      <c r="G17" s="20">
        <f t="shared" si="29"/>
        <v>619</v>
      </c>
      <c r="H17" s="20">
        <f t="shared" si="29"/>
        <v>3</v>
      </c>
      <c r="I17" s="20">
        <f t="shared" si="29"/>
        <v>1529</v>
      </c>
      <c r="J17" s="20">
        <f t="shared" si="29"/>
        <v>49</v>
      </c>
      <c r="K17" s="30">
        <f t="shared" si="5"/>
        <v>-8.7232431292477877</v>
      </c>
      <c r="L17" s="30">
        <f t="shared" si="6"/>
        <v>5.9337225241806379</v>
      </c>
      <c r="M17" s="30">
        <f t="shared" si="7"/>
        <v>14.656965653428427</v>
      </c>
      <c r="N17" s="20">
        <f t="shared" ref="N17:W17" si="30">N12+N13+N20</f>
        <v>-390</v>
      </c>
      <c r="O17" s="20">
        <f t="shared" si="30"/>
        <v>-16</v>
      </c>
      <c r="P17" s="20">
        <f t="shared" si="30"/>
        <v>2717</v>
      </c>
      <c r="Q17" s="20">
        <f t="shared" si="30"/>
        <v>-76</v>
      </c>
      <c r="R17" s="20">
        <f t="shared" si="30"/>
        <v>1933</v>
      </c>
      <c r="S17" s="20">
        <f t="shared" si="30"/>
        <v>784</v>
      </c>
      <c r="T17" s="20">
        <f t="shared" si="30"/>
        <v>3107</v>
      </c>
      <c r="U17" s="20">
        <f t="shared" si="30"/>
        <v>-60</v>
      </c>
      <c r="V17" s="20">
        <f t="shared" si="30"/>
        <v>2324</v>
      </c>
      <c r="W17" s="20">
        <f t="shared" si="30"/>
        <v>783</v>
      </c>
      <c r="X17" s="30">
        <f t="shared" si="9"/>
        <v>-3.7385327696776236</v>
      </c>
      <c r="Z17" s="18">
        <f t="shared" ref="Z17" si="31">Z12+Z13+Z20</f>
        <v>104319</v>
      </c>
    </row>
    <row r="18" spans="1:26" ht="18.75" customHeight="1" x14ac:dyDescent="0.2">
      <c r="A18" s="4" t="s">
        <v>20</v>
      </c>
      <c r="B18" s="24">
        <f>B14+B22</f>
        <v>-650</v>
      </c>
      <c r="C18" s="24">
        <f>C14+C22</f>
        <v>89</v>
      </c>
      <c r="D18" s="25">
        <f t="shared" si="3"/>
        <v>-0.12043301759133962</v>
      </c>
      <c r="E18" s="24">
        <f t="shared" ref="E18:J18" si="32">E14+E22</f>
        <v>-494</v>
      </c>
      <c r="F18" s="24">
        <f t="shared" si="32"/>
        <v>38</v>
      </c>
      <c r="G18" s="24">
        <f t="shared" si="32"/>
        <v>267</v>
      </c>
      <c r="H18" s="24">
        <f t="shared" si="32"/>
        <v>12</v>
      </c>
      <c r="I18" s="24">
        <f t="shared" si="32"/>
        <v>761</v>
      </c>
      <c r="J18" s="24">
        <f t="shared" si="32"/>
        <v>-26</v>
      </c>
      <c r="K18" s="32">
        <f t="shared" si="5"/>
        <v>-11.130889344539328</v>
      </c>
      <c r="L18" s="32">
        <f t="shared" si="6"/>
        <v>6.0160879655708523</v>
      </c>
      <c r="M18" s="32">
        <f t="shared" si="7"/>
        <v>17.146977310110181</v>
      </c>
      <c r="N18" s="24">
        <f t="shared" ref="N18:W18" si="33">N14+N22</f>
        <v>-156</v>
      </c>
      <c r="O18" s="24">
        <f t="shared" si="33"/>
        <v>51</v>
      </c>
      <c r="P18" s="24">
        <f t="shared" si="33"/>
        <v>1284</v>
      </c>
      <c r="Q18" s="24">
        <f t="shared" si="33"/>
        <v>24</v>
      </c>
      <c r="R18" s="24">
        <f t="shared" si="33"/>
        <v>617</v>
      </c>
      <c r="S18" s="24">
        <f t="shared" si="33"/>
        <v>667</v>
      </c>
      <c r="T18" s="24">
        <f t="shared" si="33"/>
        <v>1440</v>
      </c>
      <c r="U18" s="24">
        <f t="shared" si="33"/>
        <v>-27</v>
      </c>
      <c r="V18" s="24">
        <f t="shared" si="33"/>
        <v>742</v>
      </c>
      <c r="W18" s="24">
        <f t="shared" si="33"/>
        <v>698</v>
      </c>
      <c r="X18" s="32">
        <f t="shared" si="9"/>
        <v>-3.5150176877492623</v>
      </c>
      <c r="Z18" s="18">
        <f t="shared" ref="Z18" si="34">Z14+Z22</f>
        <v>44381</v>
      </c>
    </row>
    <row r="19" spans="1:26" ht="18.75" customHeight="1" x14ac:dyDescent="0.2">
      <c r="A19" s="2" t="s">
        <v>19</v>
      </c>
      <c r="B19" s="22">
        <f>B15+B16+B21+B23</f>
        <v>-1104</v>
      </c>
      <c r="C19" s="22">
        <f>C15+C16+C21+C23</f>
        <v>-69</v>
      </c>
      <c r="D19" s="23">
        <f t="shared" si="3"/>
        <v>6.6666666666666652E-2</v>
      </c>
      <c r="E19" s="22">
        <f t="shared" ref="E19:J19" si="35">E15+E16+E21+E23</f>
        <v>-1003</v>
      </c>
      <c r="F19" s="22">
        <f t="shared" si="35"/>
        <v>-97</v>
      </c>
      <c r="G19" s="22">
        <f t="shared" si="35"/>
        <v>701</v>
      </c>
      <c r="H19" s="22">
        <f t="shared" si="35"/>
        <v>-55</v>
      </c>
      <c r="I19" s="22">
        <f t="shared" si="35"/>
        <v>1704</v>
      </c>
      <c r="J19" s="22">
        <f t="shared" si="35"/>
        <v>42</v>
      </c>
      <c r="K19" s="31">
        <f t="shared" si="5"/>
        <v>-9.5113462869714471</v>
      </c>
      <c r="L19" s="31">
        <f t="shared" si="6"/>
        <v>6.6475112135264052</v>
      </c>
      <c r="M19" s="31">
        <f t="shared" si="7"/>
        <v>16.158857500497852</v>
      </c>
      <c r="N19" s="27">
        <f t="shared" ref="N19:O19" si="36">N15+N16+N21+N23</f>
        <v>-101</v>
      </c>
      <c r="O19" s="22">
        <f t="shared" si="36"/>
        <v>28</v>
      </c>
      <c r="P19" s="27">
        <f>P15+P16+P21+P23</f>
        <v>3838</v>
      </c>
      <c r="Q19" s="22">
        <f t="shared" ref="Q19:S19" si="37">Q15+Q16+Q21+Q23</f>
        <v>25</v>
      </c>
      <c r="R19" s="22">
        <f t="shared" si="37"/>
        <v>2578</v>
      </c>
      <c r="S19" s="22">
        <f t="shared" si="37"/>
        <v>1260</v>
      </c>
      <c r="T19" s="27">
        <f>T15+T16+T21+T23</f>
        <v>3939</v>
      </c>
      <c r="U19" s="22">
        <f t="shared" ref="U19:W19" si="38">U15+U16+U21+U23</f>
        <v>-3</v>
      </c>
      <c r="V19" s="22">
        <f t="shared" si="38"/>
        <v>2709</v>
      </c>
      <c r="W19" s="22">
        <f t="shared" si="38"/>
        <v>1230</v>
      </c>
      <c r="X19" s="34">
        <f t="shared" si="9"/>
        <v>-0.9577726570130769</v>
      </c>
      <c r="Z19" s="18">
        <f>Z15+Z16+Z21+Z23</f>
        <v>105453</v>
      </c>
    </row>
    <row r="20" spans="1:26" ht="18.75" customHeight="1" x14ac:dyDescent="0.2">
      <c r="A20" s="5" t="s">
        <v>18</v>
      </c>
      <c r="B20" s="20">
        <f>E20+N20</f>
        <v>-956</v>
      </c>
      <c r="C20" s="20">
        <v>-9</v>
      </c>
      <c r="D20" s="21">
        <f t="shared" si="3"/>
        <v>9.5036958817318329E-3</v>
      </c>
      <c r="E20" s="20">
        <f>G20-I20</f>
        <v>-647</v>
      </c>
      <c r="F20" s="20">
        <f>H20-J20</f>
        <v>-28</v>
      </c>
      <c r="G20" s="20">
        <v>557</v>
      </c>
      <c r="H20" s="20">
        <v>12</v>
      </c>
      <c r="I20" s="20">
        <v>1204</v>
      </c>
      <c r="J20" s="20">
        <v>40</v>
      </c>
      <c r="K20" s="30">
        <f t="shared" si="5"/>
        <v>-7.312634922070143</v>
      </c>
      <c r="L20" s="30">
        <f t="shared" si="6"/>
        <v>6.2954214089537395</v>
      </c>
      <c r="M20" s="30">
        <f t="shared" si="7"/>
        <v>13.608056331023882</v>
      </c>
      <c r="N20" s="20">
        <f>P20-T20</f>
        <v>-309</v>
      </c>
      <c r="O20" s="26">
        <f>Q20-U20</f>
        <v>19</v>
      </c>
      <c r="P20" s="20">
        <f>R20+S20</f>
        <v>2324</v>
      </c>
      <c r="Q20" s="26">
        <v>-52</v>
      </c>
      <c r="R20" s="26">
        <v>1737</v>
      </c>
      <c r="S20" s="26">
        <v>587</v>
      </c>
      <c r="T20" s="20">
        <f>V20+W20</f>
        <v>2633</v>
      </c>
      <c r="U20" s="26">
        <v>-71</v>
      </c>
      <c r="V20" s="26">
        <v>2082</v>
      </c>
      <c r="W20" s="26">
        <v>551</v>
      </c>
      <c r="X20" s="33">
        <f t="shared" si="9"/>
        <v>-3.4924330616996508</v>
      </c>
      <c r="Z20" s="8">
        <v>88477</v>
      </c>
    </row>
    <row r="21" spans="1:26" ht="18.75" customHeight="1" x14ac:dyDescent="0.2">
      <c r="A21" s="3" t="s">
        <v>17</v>
      </c>
      <c r="B21" s="24">
        <f t="shared" ref="B21:B38" si="39">E21+N21</f>
        <v>-452</v>
      </c>
      <c r="C21" s="24">
        <v>93</v>
      </c>
      <c r="D21" s="25">
        <f t="shared" si="3"/>
        <v>-0.17064220183486234</v>
      </c>
      <c r="E21" s="24">
        <f t="shared" ref="E21:F38" si="40">G21-I21</f>
        <v>-449</v>
      </c>
      <c r="F21" s="24">
        <f t="shared" si="40"/>
        <v>-17</v>
      </c>
      <c r="G21" s="24">
        <v>519</v>
      </c>
      <c r="H21" s="24">
        <v>-19</v>
      </c>
      <c r="I21" s="24">
        <v>968</v>
      </c>
      <c r="J21" s="24">
        <v>-2</v>
      </c>
      <c r="K21" s="32">
        <f t="shared" si="5"/>
        <v>-6.5754788823150374</v>
      </c>
      <c r="L21" s="32">
        <f t="shared" si="6"/>
        <v>7.6006092203151541</v>
      </c>
      <c r="M21" s="32">
        <f t="shared" si="7"/>
        <v>14.176088102630191</v>
      </c>
      <c r="N21" s="24">
        <f t="shared" ref="N21:O38" si="41">P21-T21</f>
        <v>-3</v>
      </c>
      <c r="O21" s="24">
        <f t="shared" si="41"/>
        <v>110</v>
      </c>
      <c r="P21" s="24">
        <f t="shared" ref="P21:P38" si="42">R21+S21</f>
        <v>2532</v>
      </c>
      <c r="Q21" s="24">
        <v>-57</v>
      </c>
      <c r="R21" s="24">
        <v>1795</v>
      </c>
      <c r="S21" s="24">
        <v>737</v>
      </c>
      <c r="T21" s="24">
        <f t="shared" ref="T21:T38" si="43">V21+W21</f>
        <v>2535</v>
      </c>
      <c r="U21" s="24">
        <v>-167</v>
      </c>
      <c r="V21" s="24">
        <v>1877</v>
      </c>
      <c r="W21" s="24">
        <v>658</v>
      </c>
      <c r="X21" s="32">
        <f t="shared" si="9"/>
        <v>-4.3934157342862164E-2</v>
      </c>
      <c r="Z21" s="8">
        <v>68284</v>
      </c>
    </row>
    <row r="22" spans="1:26" ht="18.75" customHeight="1" x14ac:dyDescent="0.2">
      <c r="A22" s="3" t="s">
        <v>16</v>
      </c>
      <c r="B22" s="24">
        <f t="shared" si="39"/>
        <v>-260</v>
      </c>
      <c r="C22" s="24">
        <v>78</v>
      </c>
      <c r="D22" s="25">
        <f t="shared" si="3"/>
        <v>-0.23076923076923073</v>
      </c>
      <c r="E22" s="24">
        <f t="shared" si="40"/>
        <v>-213</v>
      </c>
      <c r="F22" s="24">
        <f t="shared" si="40"/>
        <v>7</v>
      </c>
      <c r="G22" s="24">
        <v>119</v>
      </c>
      <c r="H22" s="24">
        <v>-11</v>
      </c>
      <c r="I22" s="24">
        <v>332</v>
      </c>
      <c r="J22" s="24">
        <v>-18</v>
      </c>
      <c r="K22" s="32">
        <f t="shared" si="5"/>
        <v>-10.342316096139839</v>
      </c>
      <c r="L22" s="32">
        <f t="shared" si="6"/>
        <v>5.7781014809419764</v>
      </c>
      <c r="M22" s="32">
        <f t="shared" si="7"/>
        <v>16.120417577081813</v>
      </c>
      <c r="N22" s="24">
        <f t="shared" si="41"/>
        <v>-47</v>
      </c>
      <c r="O22" s="24">
        <f t="shared" si="41"/>
        <v>71</v>
      </c>
      <c r="P22" s="24">
        <f t="shared" si="42"/>
        <v>654</v>
      </c>
      <c r="Q22" s="24">
        <v>36</v>
      </c>
      <c r="R22" s="24">
        <v>335</v>
      </c>
      <c r="S22" s="24">
        <v>319</v>
      </c>
      <c r="T22" s="24">
        <f t="shared" si="43"/>
        <v>701</v>
      </c>
      <c r="U22" s="24">
        <v>-35</v>
      </c>
      <c r="V22" s="24">
        <v>391</v>
      </c>
      <c r="W22" s="24">
        <v>310</v>
      </c>
      <c r="X22" s="32">
        <f t="shared" si="9"/>
        <v>-2.282107307598932</v>
      </c>
      <c r="Z22" s="8">
        <v>20595</v>
      </c>
    </row>
    <row r="23" spans="1:26" ht="18.75" customHeight="1" x14ac:dyDescent="0.2">
      <c r="A23" s="1" t="s">
        <v>15</v>
      </c>
      <c r="B23" s="22">
        <f t="shared" si="39"/>
        <v>-248</v>
      </c>
      <c r="C23" s="22">
        <v>-146</v>
      </c>
      <c r="D23" s="23">
        <f t="shared" si="3"/>
        <v>1.4313725490196076</v>
      </c>
      <c r="E23" s="22">
        <f>G23-I23</f>
        <v>-189</v>
      </c>
      <c r="F23" s="22">
        <f t="shared" si="40"/>
        <v>-51</v>
      </c>
      <c r="G23" s="22">
        <v>90</v>
      </c>
      <c r="H23" s="22">
        <v>-12</v>
      </c>
      <c r="I23" s="22">
        <v>279</v>
      </c>
      <c r="J23" s="22">
        <v>39</v>
      </c>
      <c r="K23" s="31">
        <f t="shared" si="5"/>
        <v>-12.476071027790613</v>
      </c>
      <c r="L23" s="31">
        <f t="shared" si="6"/>
        <v>5.9409862037098158</v>
      </c>
      <c r="M23" s="31">
        <f t="shared" si="7"/>
        <v>18.417057231500429</v>
      </c>
      <c r="N23" s="27">
        <f t="shared" si="41"/>
        <v>-59</v>
      </c>
      <c r="O23" s="22">
        <f t="shared" si="41"/>
        <v>-95</v>
      </c>
      <c r="P23" s="27">
        <f t="shared" si="42"/>
        <v>608</v>
      </c>
      <c r="Q23" s="22">
        <v>14</v>
      </c>
      <c r="R23" s="22">
        <v>451</v>
      </c>
      <c r="S23" s="22">
        <v>157</v>
      </c>
      <c r="T23" s="27">
        <f t="shared" si="43"/>
        <v>667</v>
      </c>
      <c r="U23" s="22">
        <v>109</v>
      </c>
      <c r="V23" s="22">
        <v>479</v>
      </c>
      <c r="W23" s="22">
        <v>188</v>
      </c>
      <c r="X23" s="35">
        <f t="shared" si="9"/>
        <v>-3.8946465113208792</v>
      </c>
      <c r="Z23" s="8">
        <v>15149</v>
      </c>
    </row>
    <row r="24" spans="1:26" ht="18.75" customHeight="1" x14ac:dyDescent="0.2">
      <c r="A24" s="7" t="s">
        <v>14</v>
      </c>
      <c r="B24" s="18">
        <f t="shared" si="39"/>
        <v>-80</v>
      </c>
      <c r="C24" s="18">
        <v>-4</v>
      </c>
      <c r="D24" s="19">
        <f t="shared" si="3"/>
        <v>5.2631578947368363E-2</v>
      </c>
      <c r="E24" s="20">
        <f t="shared" si="40"/>
        <v>-49</v>
      </c>
      <c r="F24" s="18">
        <f t="shared" si="40"/>
        <v>18</v>
      </c>
      <c r="G24" s="18">
        <v>24</v>
      </c>
      <c r="H24" s="18">
        <v>-1</v>
      </c>
      <c r="I24" s="18">
        <v>73</v>
      </c>
      <c r="J24" s="18">
        <v>-19</v>
      </c>
      <c r="K24" s="29">
        <f t="shared" si="5"/>
        <v>-9.939148073022313</v>
      </c>
      <c r="L24" s="29">
        <f t="shared" si="6"/>
        <v>4.8681541582150096</v>
      </c>
      <c r="M24" s="29">
        <f t="shared" si="7"/>
        <v>14.807302231237323</v>
      </c>
      <c r="N24" s="20">
        <f t="shared" si="41"/>
        <v>-31</v>
      </c>
      <c r="O24" s="18">
        <f t="shared" si="41"/>
        <v>-22</v>
      </c>
      <c r="P24" s="18">
        <f t="shared" si="42"/>
        <v>135</v>
      </c>
      <c r="Q24" s="18">
        <v>-11</v>
      </c>
      <c r="R24" s="18">
        <v>83</v>
      </c>
      <c r="S24" s="18">
        <v>52</v>
      </c>
      <c r="T24" s="18">
        <f t="shared" si="43"/>
        <v>166</v>
      </c>
      <c r="U24" s="18">
        <v>11</v>
      </c>
      <c r="V24" s="18">
        <v>110</v>
      </c>
      <c r="W24" s="18">
        <v>56</v>
      </c>
      <c r="X24" s="29">
        <f t="shared" si="9"/>
        <v>-6.2880324543610548</v>
      </c>
      <c r="Z24" s="8">
        <v>4930</v>
      </c>
    </row>
    <row r="25" spans="1:26" ht="18.75" customHeight="1" x14ac:dyDescent="0.2">
      <c r="A25" s="5" t="s">
        <v>13</v>
      </c>
      <c r="B25" s="20">
        <f t="shared" si="39"/>
        <v>-62</v>
      </c>
      <c r="C25" s="20">
        <v>-36</v>
      </c>
      <c r="D25" s="21">
        <f t="shared" si="3"/>
        <v>1.3846153846153846</v>
      </c>
      <c r="E25" s="20">
        <f>G25-I25</f>
        <v>-38</v>
      </c>
      <c r="F25" s="20">
        <f t="shared" si="40"/>
        <v>-8</v>
      </c>
      <c r="G25" s="20">
        <v>3</v>
      </c>
      <c r="H25" s="20">
        <v>-1</v>
      </c>
      <c r="I25" s="20">
        <v>41</v>
      </c>
      <c r="J25" s="20">
        <v>7</v>
      </c>
      <c r="K25" s="30">
        <f t="shared" si="5"/>
        <v>-31.799163179916317</v>
      </c>
      <c r="L25" s="30">
        <f t="shared" si="6"/>
        <v>2.510460251046025</v>
      </c>
      <c r="M25" s="30">
        <f t="shared" si="7"/>
        <v>34.30962343096234</v>
      </c>
      <c r="N25" s="20">
        <f>P25-T25</f>
        <v>-24</v>
      </c>
      <c r="O25" s="20">
        <f t="shared" si="41"/>
        <v>-28</v>
      </c>
      <c r="P25" s="20">
        <f t="shared" si="42"/>
        <v>21</v>
      </c>
      <c r="Q25" s="20">
        <v>-12</v>
      </c>
      <c r="R25" s="20">
        <v>13</v>
      </c>
      <c r="S25" s="20">
        <v>8</v>
      </c>
      <c r="T25" s="20">
        <f t="shared" si="43"/>
        <v>45</v>
      </c>
      <c r="U25" s="20">
        <v>16</v>
      </c>
      <c r="V25" s="20">
        <v>15</v>
      </c>
      <c r="W25" s="20">
        <v>30</v>
      </c>
      <c r="X25" s="33">
        <f t="shared" si="9"/>
        <v>-20.0836820083682</v>
      </c>
      <c r="Z25" s="8">
        <v>1195</v>
      </c>
    </row>
    <row r="26" spans="1:26" ht="18.75" customHeight="1" x14ac:dyDescent="0.2">
      <c r="A26" s="3" t="s">
        <v>12</v>
      </c>
      <c r="B26" s="24">
        <f t="shared" si="39"/>
        <v>-77</v>
      </c>
      <c r="C26" s="24">
        <v>-27</v>
      </c>
      <c r="D26" s="25">
        <f t="shared" si="3"/>
        <v>0.54</v>
      </c>
      <c r="E26" s="24">
        <f t="shared" si="40"/>
        <v>-62</v>
      </c>
      <c r="F26" s="24">
        <f t="shared" si="40"/>
        <v>-9</v>
      </c>
      <c r="G26" s="24">
        <v>9</v>
      </c>
      <c r="H26" s="24">
        <v>3</v>
      </c>
      <c r="I26" s="24">
        <v>71</v>
      </c>
      <c r="J26" s="24">
        <v>12</v>
      </c>
      <c r="K26" s="32">
        <f t="shared" si="5"/>
        <v>-22.852930335422041</v>
      </c>
      <c r="L26" s="32">
        <f t="shared" si="6"/>
        <v>3.3173608551419091</v>
      </c>
      <c r="M26" s="32">
        <f t="shared" si="7"/>
        <v>26.170291190563951</v>
      </c>
      <c r="N26" s="24">
        <f t="shared" si="41"/>
        <v>-15</v>
      </c>
      <c r="O26" s="24">
        <f t="shared" si="41"/>
        <v>-18</v>
      </c>
      <c r="P26" s="24">
        <f t="shared" si="42"/>
        <v>63</v>
      </c>
      <c r="Q26" s="24">
        <v>-28</v>
      </c>
      <c r="R26" s="24">
        <v>33</v>
      </c>
      <c r="S26" s="24">
        <v>30</v>
      </c>
      <c r="T26" s="24">
        <f t="shared" si="43"/>
        <v>78</v>
      </c>
      <c r="U26" s="24">
        <v>-10</v>
      </c>
      <c r="V26" s="24">
        <v>40</v>
      </c>
      <c r="W26" s="24">
        <v>38</v>
      </c>
      <c r="X26" s="32">
        <f t="shared" si="9"/>
        <v>-5.5289347585698483</v>
      </c>
      <c r="Z26" s="8">
        <v>2713</v>
      </c>
    </row>
    <row r="27" spans="1:26" ht="18.75" customHeight="1" x14ac:dyDescent="0.2">
      <c r="A27" s="1" t="s">
        <v>11</v>
      </c>
      <c r="B27" s="22">
        <f t="shared" si="39"/>
        <v>-125</v>
      </c>
      <c r="C27" s="22">
        <v>14</v>
      </c>
      <c r="D27" s="23">
        <f t="shared" si="3"/>
        <v>-0.10071942446043169</v>
      </c>
      <c r="E27" s="22">
        <f t="shared" si="40"/>
        <v>-114</v>
      </c>
      <c r="F27" s="22">
        <f t="shared" si="40"/>
        <v>-19</v>
      </c>
      <c r="G27" s="22">
        <v>26</v>
      </c>
      <c r="H27" s="22">
        <v>-10</v>
      </c>
      <c r="I27" s="22">
        <v>140</v>
      </c>
      <c r="J27" s="22">
        <v>9</v>
      </c>
      <c r="K27" s="31">
        <f t="shared" si="5"/>
        <v>-16.276413478012564</v>
      </c>
      <c r="L27" s="31">
        <f t="shared" si="6"/>
        <v>3.7121644774414624</v>
      </c>
      <c r="M27" s="31">
        <f t="shared" si="7"/>
        <v>19.988577955454026</v>
      </c>
      <c r="N27" s="27">
        <f t="shared" si="41"/>
        <v>-11</v>
      </c>
      <c r="O27" s="28">
        <f t="shared" si="41"/>
        <v>33</v>
      </c>
      <c r="P27" s="27">
        <f t="shared" si="42"/>
        <v>174</v>
      </c>
      <c r="Q27" s="28">
        <v>27</v>
      </c>
      <c r="R27" s="28">
        <v>67</v>
      </c>
      <c r="S27" s="28">
        <v>107</v>
      </c>
      <c r="T27" s="27">
        <f t="shared" si="43"/>
        <v>185</v>
      </c>
      <c r="U27" s="28">
        <v>-6</v>
      </c>
      <c r="V27" s="28">
        <v>77</v>
      </c>
      <c r="W27" s="28">
        <v>108</v>
      </c>
      <c r="X27" s="35">
        <f t="shared" si="9"/>
        <v>-1.5705311250713878</v>
      </c>
      <c r="Z27" s="8">
        <v>7004</v>
      </c>
    </row>
    <row r="28" spans="1:26" ht="18.75" customHeight="1" x14ac:dyDescent="0.2">
      <c r="A28" s="5" t="s">
        <v>10</v>
      </c>
      <c r="B28" s="20">
        <f t="shared" si="39"/>
        <v>-81</v>
      </c>
      <c r="C28" s="20">
        <v>-23</v>
      </c>
      <c r="D28" s="21">
        <f t="shared" si="3"/>
        <v>0.39655172413793105</v>
      </c>
      <c r="E28" s="20">
        <f t="shared" si="40"/>
        <v>-51</v>
      </c>
      <c r="F28" s="20">
        <f t="shared" si="40"/>
        <v>-3</v>
      </c>
      <c r="G28" s="20">
        <v>7</v>
      </c>
      <c r="H28" s="20">
        <v>3</v>
      </c>
      <c r="I28" s="20">
        <v>58</v>
      </c>
      <c r="J28" s="20">
        <v>6</v>
      </c>
      <c r="K28" s="30">
        <f t="shared" si="5"/>
        <v>-19.065420560747665</v>
      </c>
      <c r="L28" s="30">
        <f t="shared" si="6"/>
        <v>2.6168224299065423</v>
      </c>
      <c r="M28" s="30">
        <f t="shared" si="7"/>
        <v>21.682242990654206</v>
      </c>
      <c r="N28" s="20">
        <f t="shared" si="41"/>
        <v>-30</v>
      </c>
      <c r="O28" s="20">
        <f t="shared" si="41"/>
        <v>-20</v>
      </c>
      <c r="P28" s="20">
        <f t="shared" si="42"/>
        <v>49</v>
      </c>
      <c r="Q28" s="20">
        <v>-3</v>
      </c>
      <c r="R28" s="20">
        <v>28</v>
      </c>
      <c r="S28" s="20">
        <v>21</v>
      </c>
      <c r="T28" s="20">
        <f t="shared" si="43"/>
        <v>79</v>
      </c>
      <c r="U28" s="20">
        <v>17</v>
      </c>
      <c r="V28" s="20">
        <v>45</v>
      </c>
      <c r="W28" s="20">
        <v>34</v>
      </c>
      <c r="X28" s="30">
        <f t="shared" si="9"/>
        <v>-11.214953271028037</v>
      </c>
      <c r="Z28" s="8">
        <v>2675</v>
      </c>
    </row>
    <row r="29" spans="1:26" ht="18.75" customHeight="1" x14ac:dyDescent="0.2">
      <c r="A29" s="3" t="s">
        <v>9</v>
      </c>
      <c r="B29" s="24">
        <f t="shared" si="39"/>
        <v>-51</v>
      </c>
      <c r="C29" s="24">
        <v>31</v>
      </c>
      <c r="D29" s="25">
        <f t="shared" si="3"/>
        <v>-0.37804878048780488</v>
      </c>
      <c r="E29" s="24">
        <f t="shared" si="40"/>
        <v>-56</v>
      </c>
      <c r="F29" s="24">
        <f t="shared" si="40"/>
        <v>22</v>
      </c>
      <c r="G29" s="24">
        <v>58</v>
      </c>
      <c r="H29" s="24">
        <v>6</v>
      </c>
      <c r="I29" s="24">
        <v>114</v>
      </c>
      <c r="J29" s="24">
        <v>-16</v>
      </c>
      <c r="K29" s="32">
        <f t="shared" si="5"/>
        <v>-7.5573549257759778</v>
      </c>
      <c r="L29" s="32">
        <f t="shared" si="6"/>
        <v>7.8272604588394064</v>
      </c>
      <c r="M29" s="32">
        <f t="shared" si="7"/>
        <v>15.384615384615385</v>
      </c>
      <c r="N29" s="26">
        <f t="shared" si="41"/>
        <v>5</v>
      </c>
      <c r="O29" s="24">
        <f t="shared" si="41"/>
        <v>9</v>
      </c>
      <c r="P29" s="26">
        <f>R29+S29</f>
        <v>240</v>
      </c>
      <c r="Q29" s="24">
        <v>-12</v>
      </c>
      <c r="R29" s="24">
        <v>81</v>
      </c>
      <c r="S29" s="24">
        <v>159</v>
      </c>
      <c r="T29" s="26">
        <f>V29+W29</f>
        <v>235</v>
      </c>
      <c r="U29" s="24">
        <v>-21</v>
      </c>
      <c r="V29" s="24">
        <v>118</v>
      </c>
      <c r="W29" s="24">
        <v>117</v>
      </c>
      <c r="X29" s="32">
        <f t="shared" si="9"/>
        <v>0.67476383265856943</v>
      </c>
      <c r="Z29" s="8">
        <v>7410</v>
      </c>
    </row>
    <row r="30" spans="1:26" ht="18.75" customHeight="1" x14ac:dyDescent="0.2">
      <c r="A30" s="3" t="s">
        <v>8</v>
      </c>
      <c r="B30" s="24">
        <f>E30+N30</f>
        <v>-165</v>
      </c>
      <c r="C30" s="24">
        <v>1</v>
      </c>
      <c r="D30" s="25">
        <f t="shared" si="3"/>
        <v>-6.0240963855421326E-3</v>
      </c>
      <c r="E30" s="24">
        <f>G30-I30</f>
        <v>-107</v>
      </c>
      <c r="F30" s="24">
        <f t="shared" si="40"/>
        <v>8</v>
      </c>
      <c r="G30" s="24">
        <v>29</v>
      </c>
      <c r="H30" s="24">
        <v>-8</v>
      </c>
      <c r="I30" s="24">
        <v>136</v>
      </c>
      <c r="J30" s="24">
        <v>-16</v>
      </c>
      <c r="K30" s="33">
        <f t="shared" si="5"/>
        <v>-14.898357003620161</v>
      </c>
      <c r="L30" s="33">
        <f t="shared" si="6"/>
        <v>4.0378724589250901</v>
      </c>
      <c r="M30" s="33">
        <f t="shared" si="7"/>
        <v>18.936229462545249</v>
      </c>
      <c r="N30" s="24">
        <f t="shared" si="41"/>
        <v>-58</v>
      </c>
      <c r="O30" s="24">
        <f t="shared" si="41"/>
        <v>-7</v>
      </c>
      <c r="P30" s="24">
        <f t="shared" si="42"/>
        <v>192</v>
      </c>
      <c r="Q30" s="24">
        <v>4</v>
      </c>
      <c r="R30" s="24">
        <v>115</v>
      </c>
      <c r="S30" s="24">
        <v>77</v>
      </c>
      <c r="T30" s="24">
        <f t="shared" si="43"/>
        <v>250</v>
      </c>
      <c r="U30" s="24">
        <v>11</v>
      </c>
      <c r="V30" s="24">
        <v>111</v>
      </c>
      <c r="W30" s="24">
        <v>139</v>
      </c>
      <c r="X30" s="32">
        <f t="shared" si="9"/>
        <v>-8.0757449178501801</v>
      </c>
      <c r="Z30" s="8">
        <v>7182</v>
      </c>
    </row>
    <row r="31" spans="1:26" ht="18.75" customHeight="1" x14ac:dyDescent="0.2">
      <c r="A31" s="1" t="s">
        <v>7</v>
      </c>
      <c r="B31" s="22">
        <f t="shared" si="39"/>
        <v>-93</v>
      </c>
      <c r="C31" s="22">
        <v>2</v>
      </c>
      <c r="D31" s="23">
        <f t="shared" si="3"/>
        <v>-2.1052631578947323E-2</v>
      </c>
      <c r="E31" s="22">
        <f t="shared" si="40"/>
        <v>-67</v>
      </c>
      <c r="F31" s="22">
        <f t="shared" si="40"/>
        <v>4</v>
      </c>
      <c r="G31" s="22">
        <v>54</v>
      </c>
      <c r="H31" s="22">
        <v>22</v>
      </c>
      <c r="I31" s="22">
        <v>121</v>
      </c>
      <c r="J31" s="22">
        <v>18</v>
      </c>
      <c r="K31" s="31">
        <f t="shared" si="5"/>
        <v>-10.277649946310783</v>
      </c>
      <c r="L31" s="31">
        <f t="shared" si="6"/>
        <v>8.283479061205707</v>
      </c>
      <c r="M31" s="31">
        <f t="shared" si="7"/>
        <v>18.561129007516492</v>
      </c>
      <c r="N31" s="22">
        <f t="shared" si="41"/>
        <v>-26</v>
      </c>
      <c r="O31" s="22">
        <f t="shared" si="41"/>
        <v>-2</v>
      </c>
      <c r="P31" s="22">
        <f t="shared" si="42"/>
        <v>149</v>
      </c>
      <c r="Q31" s="22">
        <v>-1</v>
      </c>
      <c r="R31" s="22">
        <v>58</v>
      </c>
      <c r="S31" s="22">
        <v>91</v>
      </c>
      <c r="T31" s="22">
        <f t="shared" si="43"/>
        <v>175</v>
      </c>
      <c r="U31" s="22">
        <v>1</v>
      </c>
      <c r="V31" s="22">
        <v>77</v>
      </c>
      <c r="W31" s="22">
        <v>98</v>
      </c>
      <c r="X31" s="34">
        <f t="shared" si="9"/>
        <v>-3.9883417702101545</v>
      </c>
      <c r="Z31" s="8">
        <v>6519</v>
      </c>
    </row>
    <row r="32" spans="1:26" ht="18.75" customHeight="1" x14ac:dyDescent="0.2">
      <c r="A32" s="5" t="s">
        <v>6</v>
      </c>
      <c r="B32" s="20">
        <f t="shared" si="39"/>
        <v>12</v>
      </c>
      <c r="C32" s="20">
        <v>21</v>
      </c>
      <c r="D32" s="21">
        <f t="shared" si="3"/>
        <v>-2.333333333333333</v>
      </c>
      <c r="E32" s="20">
        <f t="shared" si="40"/>
        <v>-4</v>
      </c>
      <c r="F32" s="20">
        <f t="shared" si="40"/>
        <v>-3</v>
      </c>
      <c r="G32" s="20">
        <v>17</v>
      </c>
      <c r="H32" s="20">
        <v>3</v>
      </c>
      <c r="I32" s="20">
        <v>21</v>
      </c>
      <c r="J32" s="20">
        <v>6</v>
      </c>
      <c r="K32" s="30">
        <f t="shared" si="5"/>
        <v>-2.4052916416115453</v>
      </c>
      <c r="L32" s="30">
        <f t="shared" si="6"/>
        <v>10.222489476849068</v>
      </c>
      <c r="M32" s="30">
        <f t="shared" si="7"/>
        <v>12.627781118460614</v>
      </c>
      <c r="N32" s="20">
        <f t="shared" si="41"/>
        <v>16</v>
      </c>
      <c r="O32" s="26">
        <f t="shared" si="41"/>
        <v>24</v>
      </c>
      <c r="P32" s="20">
        <f t="shared" si="42"/>
        <v>86</v>
      </c>
      <c r="Q32" s="26">
        <v>10</v>
      </c>
      <c r="R32" s="26">
        <v>30</v>
      </c>
      <c r="S32" s="26">
        <v>56</v>
      </c>
      <c r="T32" s="20">
        <f t="shared" si="43"/>
        <v>70</v>
      </c>
      <c r="U32" s="26">
        <v>-14</v>
      </c>
      <c r="V32" s="26">
        <v>32</v>
      </c>
      <c r="W32" s="26">
        <v>38</v>
      </c>
      <c r="X32" s="33">
        <f t="shared" si="9"/>
        <v>9.6211665664461812</v>
      </c>
      <c r="Z32" s="8">
        <v>1663</v>
      </c>
    </row>
    <row r="33" spans="1:26" ht="18.75" customHeight="1" x14ac:dyDescent="0.2">
      <c r="A33" s="3" t="s">
        <v>5</v>
      </c>
      <c r="B33" s="24">
        <f t="shared" si="39"/>
        <v>-150</v>
      </c>
      <c r="C33" s="24">
        <v>-24</v>
      </c>
      <c r="D33" s="25">
        <f t="shared" si="3"/>
        <v>0.19047619047619047</v>
      </c>
      <c r="E33" s="24">
        <f t="shared" si="40"/>
        <v>-133</v>
      </c>
      <c r="F33" s="24">
        <f t="shared" si="40"/>
        <v>-17</v>
      </c>
      <c r="G33" s="24">
        <v>28</v>
      </c>
      <c r="H33" s="24">
        <v>-11</v>
      </c>
      <c r="I33" s="24">
        <v>161</v>
      </c>
      <c r="J33" s="24">
        <v>6</v>
      </c>
      <c r="K33" s="32">
        <f t="shared" si="5"/>
        <v>-19.470062948323818</v>
      </c>
      <c r="L33" s="32">
        <f t="shared" si="6"/>
        <v>4.0989606206997511</v>
      </c>
      <c r="M33" s="32">
        <f t="shared" si="7"/>
        <v>23.569023569023571</v>
      </c>
      <c r="N33" s="24">
        <f t="shared" si="41"/>
        <v>-17</v>
      </c>
      <c r="O33" s="24">
        <f t="shared" si="41"/>
        <v>-7</v>
      </c>
      <c r="P33" s="24">
        <f t="shared" si="42"/>
        <v>190</v>
      </c>
      <c r="Q33" s="24">
        <v>46</v>
      </c>
      <c r="R33" s="24">
        <v>102</v>
      </c>
      <c r="S33" s="24">
        <v>88</v>
      </c>
      <c r="T33" s="24">
        <f t="shared" si="43"/>
        <v>207</v>
      </c>
      <c r="U33" s="24">
        <v>53</v>
      </c>
      <c r="V33" s="24">
        <v>109</v>
      </c>
      <c r="W33" s="24">
        <v>98</v>
      </c>
      <c r="X33" s="32">
        <f t="shared" si="9"/>
        <v>-2.488654662567706</v>
      </c>
      <c r="Z33" s="8">
        <v>6831</v>
      </c>
    </row>
    <row r="34" spans="1:26" ht="18.75" customHeight="1" x14ac:dyDescent="0.2">
      <c r="A34" s="3" t="s">
        <v>4</v>
      </c>
      <c r="B34" s="24">
        <f t="shared" si="39"/>
        <v>-117</v>
      </c>
      <c r="C34" s="24">
        <v>-31</v>
      </c>
      <c r="D34" s="25">
        <f t="shared" si="3"/>
        <v>0.36046511627906974</v>
      </c>
      <c r="E34" s="24">
        <f t="shared" si="40"/>
        <v>-64</v>
      </c>
      <c r="F34" s="24">
        <f t="shared" si="40"/>
        <v>5</v>
      </c>
      <c r="G34" s="24">
        <v>20</v>
      </c>
      <c r="H34" s="24">
        <v>4</v>
      </c>
      <c r="I34" s="24">
        <v>84</v>
      </c>
      <c r="J34" s="24">
        <v>-1</v>
      </c>
      <c r="K34" s="32">
        <f t="shared" si="5"/>
        <v>-13.576580398812048</v>
      </c>
      <c r="L34" s="32">
        <f t="shared" si="6"/>
        <v>4.2426813746287655</v>
      </c>
      <c r="M34" s="32">
        <f t="shared" si="7"/>
        <v>17.819261773440815</v>
      </c>
      <c r="N34" s="24">
        <f t="shared" si="41"/>
        <v>-53</v>
      </c>
      <c r="O34" s="24">
        <f t="shared" si="41"/>
        <v>-36</v>
      </c>
      <c r="P34" s="24">
        <f t="shared" si="42"/>
        <v>125</v>
      </c>
      <c r="Q34" s="24">
        <v>-17</v>
      </c>
      <c r="R34" s="24">
        <v>59</v>
      </c>
      <c r="S34" s="24">
        <v>66</v>
      </c>
      <c r="T34" s="24">
        <f t="shared" si="43"/>
        <v>178</v>
      </c>
      <c r="U34" s="24">
        <v>19</v>
      </c>
      <c r="V34" s="24">
        <v>80</v>
      </c>
      <c r="W34" s="24">
        <v>98</v>
      </c>
      <c r="X34" s="32">
        <f t="shared" si="9"/>
        <v>-11.243105642766229</v>
      </c>
      <c r="Z34" s="8">
        <v>4714</v>
      </c>
    </row>
    <row r="35" spans="1:26" ht="18.75" customHeight="1" x14ac:dyDescent="0.2">
      <c r="A35" s="1" t="s">
        <v>3</v>
      </c>
      <c r="B35" s="22">
        <f>E35+N35</f>
        <v>-35</v>
      </c>
      <c r="C35" s="22">
        <v>21</v>
      </c>
      <c r="D35" s="23">
        <f t="shared" si="3"/>
        <v>-0.375</v>
      </c>
      <c r="E35" s="22">
        <f t="shared" si="40"/>
        <v>-68</v>
      </c>
      <c r="F35" s="22">
        <f t="shared" si="40"/>
        <v>-19</v>
      </c>
      <c r="G35" s="22">
        <v>18</v>
      </c>
      <c r="H35" s="22">
        <v>-12</v>
      </c>
      <c r="I35" s="22">
        <v>86</v>
      </c>
      <c r="J35" s="22">
        <v>7</v>
      </c>
      <c r="K35" s="31">
        <f t="shared" si="5"/>
        <v>-14.240837696335079</v>
      </c>
      <c r="L35" s="31">
        <f t="shared" si="6"/>
        <v>3.7696335078534031</v>
      </c>
      <c r="M35" s="31">
        <f t="shared" si="7"/>
        <v>18.010471204188484</v>
      </c>
      <c r="N35" s="27">
        <f t="shared" si="41"/>
        <v>33</v>
      </c>
      <c r="O35" s="28">
        <f t="shared" si="41"/>
        <v>40</v>
      </c>
      <c r="P35" s="27">
        <f t="shared" si="42"/>
        <v>174</v>
      </c>
      <c r="Q35" s="28">
        <v>31</v>
      </c>
      <c r="R35" s="28">
        <v>79</v>
      </c>
      <c r="S35" s="28">
        <v>95</v>
      </c>
      <c r="T35" s="27">
        <f t="shared" si="43"/>
        <v>141</v>
      </c>
      <c r="U35" s="28">
        <v>-9</v>
      </c>
      <c r="V35" s="28">
        <v>66</v>
      </c>
      <c r="W35" s="28">
        <v>75</v>
      </c>
      <c r="X35" s="35">
        <f t="shared" si="9"/>
        <v>6.9109947643979055</v>
      </c>
      <c r="Z35" s="8">
        <v>4775</v>
      </c>
    </row>
    <row r="36" spans="1:26" ht="18.75" customHeight="1" x14ac:dyDescent="0.2">
      <c r="A36" s="5" t="s">
        <v>2</v>
      </c>
      <c r="B36" s="20">
        <f t="shared" si="39"/>
        <v>-56</v>
      </c>
      <c r="C36" s="20">
        <v>-10</v>
      </c>
      <c r="D36" s="21">
        <f t="shared" si="3"/>
        <v>0.21739130434782616</v>
      </c>
      <c r="E36" s="20">
        <f t="shared" si="40"/>
        <v>-55</v>
      </c>
      <c r="F36" s="20">
        <f t="shared" si="40"/>
        <v>-14</v>
      </c>
      <c r="G36" s="20">
        <v>3</v>
      </c>
      <c r="H36" s="20">
        <v>-5</v>
      </c>
      <c r="I36" s="20">
        <v>58</v>
      </c>
      <c r="J36" s="20">
        <v>9</v>
      </c>
      <c r="K36" s="30">
        <f t="shared" si="5"/>
        <v>-31.073446327683616</v>
      </c>
      <c r="L36" s="30">
        <f t="shared" si="6"/>
        <v>1.6949152542372881</v>
      </c>
      <c r="M36" s="30">
        <f t="shared" si="7"/>
        <v>32.768361581920907</v>
      </c>
      <c r="N36" s="20">
        <f t="shared" si="41"/>
        <v>-1</v>
      </c>
      <c r="O36" s="20">
        <f t="shared" si="41"/>
        <v>4</v>
      </c>
      <c r="P36" s="20">
        <f t="shared" si="42"/>
        <v>58</v>
      </c>
      <c r="Q36" s="20">
        <v>7</v>
      </c>
      <c r="R36" s="20">
        <v>32</v>
      </c>
      <c r="S36" s="20">
        <v>26</v>
      </c>
      <c r="T36" s="20">
        <f t="shared" si="43"/>
        <v>59</v>
      </c>
      <c r="U36" s="20">
        <v>3</v>
      </c>
      <c r="V36" s="20">
        <v>30</v>
      </c>
      <c r="W36" s="20">
        <v>29</v>
      </c>
      <c r="X36" s="30">
        <f t="shared" si="9"/>
        <v>-0.56497175141242939</v>
      </c>
      <c r="Z36" s="8">
        <v>1770</v>
      </c>
    </row>
    <row r="37" spans="1:26" ht="18.75" customHeight="1" x14ac:dyDescent="0.2">
      <c r="A37" s="3" t="s">
        <v>1</v>
      </c>
      <c r="B37" s="24">
        <f t="shared" si="39"/>
        <v>-34</v>
      </c>
      <c r="C37" s="24">
        <v>13</v>
      </c>
      <c r="D37" s="25">
        <f t="shared" si="3"/>
        <v>-0.27659574468085102</v>
      </c>
      <c r="E37" s="24">
        <f t="shared" si="40"/>
        <v>-20</v>
      </c>
      <c r="F37" s="24">
        <f t="shared" si="40"/>
        <v>14</v>
      </c>
      <c r="G37" s="24">
        <v>2</v>
      </c>
      <c r="H37" s="24">
        <v>-1</v>
      </c>
      <c r="I37" s="24">
        <v>22</v>
      </c>
      <c r="J37" s="24">
        <v>-15</v>
      </c>
      <c r="K37" s="32">
        <f t="shared" si="5"/>
        <v>-17.182130584192443</v>
      </c>
      <c r="L37" s="32">
        <f t="shared" si="6"/>
        <v>1.7182130584192439</v>
      </c>
      <c r="M37" s="32">
        <f t="shared" si="7"/>
        <v>18.900343642611684</v>
      </c>
      <c r="N37" s="24">
        <f t="shared" si="41"/>
        <v>-14</v>
      </c>
      <c r="O37" s="24">
        <f t="shared" si="41"/>
        <v>-1</v>
      </c>
      <c r="P37" s="26">
        <f t="shared" si="42"/>
        <v>38</v>
      </c>
      <c r="Q37" s="24">
        <v>7</v>
      </c>
      <c r="R37" s="24">
        <v>19</v>
      </c>
      <c r="S37" s="24">
        <v>19</v>
      </c>
      <c r="T37" s="26">
        <f t="shared" si="43"/>
        <v>52</v>
      </c>
      <c r="U37" s="24">
        <v>8</v>
      </c>
      <c r="V37" s="24">
        <v>26</v>
      </c>
      <c r="W37" s="24">
        <v>26</v>
      </c>
      <c r="X37" s="32">
        <f t="shared" si="9"/>
        <v>-12.027491408934708</v>
      </c>
      <c r="Z37" s="8">
        <v>1164</v>
      </c>
    </row>
    <row r="38" spans="1:26" ht="18.75" customHeight="1" x14ac:dyDescent="0.2">
      <c r="A38" s="1" t="s">
        <v>0</v>
      </c>
      <c r="B38" s="22">
        <f t="shared" si="39"/>
        <v>-24</v>
      </c>
      <c r="C38" s="22">
        <v>-6</v>
      </c>
      <c r="D38" s="23">
        <f t="shared" si="3"/>
        <v>0.33333333333333326</v>
      </c>
      <c r="E38" s="22">
        <f t="shared" si="40"/>
        <v>-21</v>
      </c>
      <c r="F38" s="22">
        <f t="shared" si="40"/>
        <v>5</v>
      </c>
      <c r="G38" s="22">
        <v>4</v>
      </c>
      <c r="H38" s="22">
        <v>-2</v>
      </c>
      <c r="I38" s="22">
        <v>25</v>
      </c>
      <c r="J38" s="22">
        <v>-7</v>
      </c>
      <c r="K38" s="31">
        <f t="shared" si="5"/>
        <v>-19.038984587488667</v>
      </c>
      <c r="L38" s="31">
        <f t="shared" si="6"/>
        <v>3.626473254759746</v>
      </c>
      <c r="M38" s="31">
        <f t="shared" si="7"/>
        <v>22.665457842248415</v>
      </c>
      <c r="N38" s="27">
        <f t="shared" si="41"/>
        <v>-3</v>
      </c>
      <c r="O38" s="22">
        <f t="shared" si="41"/>
        <v>-11</v>
      </c>
      <c r="P38" s="22">
        <f t="shared" si="42"/>
        <v>27</v>
      </c>
      <c r="Q38" s="22">
        <v>-16</v>
      </c>
      <c r="R38" s="22">
        <v>11</v>
      </c>
      <c r="S38" s="22">
        <v>16</v>
      </c>
      <c r="T38" s="22">
        <f t="shared" si="43"/>
        <v>30</v>
      </c>
      <c r="U38" s="22">
        <v>-5</v>
      </c>
      <c r="V38" s="22">
        <v>10</v>
      </c>
      <c r="W38" s="22">
        <v>20</v>
      </c>
      <c r="X38" s="34">
        <f t="shared" si="9"/>
        <v>-2.7198549410698094</v>
      </c>
      <c r="Z38" s="8">
        <v>1103</v>
      </c>
    </row>
    <row r="39" spans="1:26" x14ac:dyDescent="0.2">
      <c r="A39" s="36" t="s">
        <v>56</v>
      </c>
    </row>
    <row r="40" spans="1:26" x14ac:dyDescent="0.2">
      <c r="A40" s="37" t="s">
        <v>55</v>
      </c>
    </row>
  </sheetData>
  <mergeCells count="19">
    <mergeCell ref="A5:A8"/>
    <mergeCell ref="B5:D5"/>
    <mergeCell ref="E5:M5"/>
    <mergeCell ref="N5:X5"/>
    <mergeCell ref="C6:C8"/>
    <mergeCell ref="D6:D8"/>
    <mergeCell ref="F6:F8"/>
    <mergeCell ref="H6:H8"/>
    <mergeCell ref="J6:J8"/>
    <mergeCell ref="K6:M6"/>
    <mergeCell ref="X7:X8"/>
    <mergeCell ref="O6:O8"/>
    <mergeCell ref="P6:S6"/>
    <mergeCell ref="T6:W6"/>
    <mergeCell ref="K7:K8"/>
    <mergeCell ref="Q7:Q8"/>
    <mergeCell ref="R7:R8"/>
    <mergeCell ref="U7:U8"/>
    <mergeCell ref="V7:V8"/>
  </mergeCells>
  <phoneticPr fontId="3"/>
  <pageMargins left="0.70866141732283472" right="0.70866141732283472" top="0.74803149606299213" bottom="0.74803149606299213" header="0.31496062992125984" footer="0.31496062992125984"/>
  <pageSetup paperSize="9" scale="72" orientation="landscape" r:id="rId1"/>
  <rowBreaks count="2" manualBreakCount="2">
    <brk id="31" max="23" man="1"/>
    <brk id="39" max="17" man="1"/>
  </rowBreaks>
  <colBreaks count="1" manualBreakCount="1">
    <brk id="13" max="3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Z40"/>
  <sheetViews>
    <sheetView view="pageBreakPreview" zoomScale="80" zoomScaleNormal="100" zoomScaleSheetLayoutView="80" workbookViewId="0">
      <selection activeCell="N5" sqref="N5:X5"/>
    </sheetView>
  </sheetViews>
  <sheetFormatPr defaultRowHeight="13" x14ac:dyDescent="0.2"/>
  <cols>
    <col min="1" max="2" width="8.6328125" customWidth="1"/>
    <col min="3" max="10" width="6.6328125" customWidth="1"/>
    <col min="11" max="13" width="7.6328125" customWidth="1"/>
    <col min="14" max="23" width="6.6328125" customWidth="1"/>
    <col min="24" max="24" width="11.7265625" customWidth="1"/>
  </cols>
  <sheetData>
    <row r="2" spans="1:26" x14ac:dyDescent="0.2">
      <c r="A2" t="s">
        <v>57</v>
      </c>
    </row>
    <row r="4" spans="1:26" x14ac:dyDescent="0.2">
      <c r="A4" t="s">
        <v>49</v>
      </c>
      <c r="W4" t="s">
        <v>58</v>
      </c>
    </row>
    <row r="5" spans="1:26" ht="13.5" customHeight="1" x14ac:dyDescent="0.2">
      <c r="A5" s="47" t="s">
        <v>37</v>
      </c>
      <c r="B5" s="38" t="s">
        <v>40</v>
      </c>
      <c r="C5" s="39"/>
      <c r="D5" s="39"/>
      <c r="E5" s="41" t="s">
        <v>39</v>
      </c>
      <c r="F5" s="42"/>
      <c r="G5" s="42"/>
      <c r="H5" s="42"/>
      <c r="I5" s="42"/>
      <c r="J5" s="42"/>
      <c r="K5" s="42"/>
      <c r="L5" s="42"/>
      <c r="M5" s="43"/>
      <c r="N5" s="38" t="s">
        <v>38</v>
      </c>
      <c r="O5" s="39"/>
      <c r="P5" s="39"/>
      <c r="Q5" s="39"/>
      <c r="R5" s="39"/>
      <c r="S5" s="39"/>
      <c r="T5" s="39"/>
      <c r="U5" s="39"/>
      <c r="V5" s="39"/>
      <c r="W5" s="39"/>
      <c r="X5" s="40"/>
    </row>
    <row r="6" spans="1:26" ht="13.5" customHeight="1" x14ac:dyDescent="0.2">
      <c r="A6" s="48"/>
      <c r="B6" s="15"/>
      <c r="C6" s="50" t="s">
        <v>51</v>
      </c>
      <c r="D6" s="50" t="s">
        <v>52</v>
      </c>
      <c r="E6" s="15"/>
      <c r="F6" s="44" t="s">
        <v>53</v>
      </c>
      <c r="G6" s="15"/>
      <c r="H6" s="44" t="s">
        <v>53</v>
      </c>
      <c r="I6" s="15"/>
      <c r="J6" s="44" t="s">
        <v>53</v>
      </c>
      <c r="K6" s="38" t="s">
        <v>46</v>
      </c>
      <c r="L6" s="39"/>
      <c r="M6" s="40"/>
      <c r="N6" s="14"/>
      <c r="O6" s="44" t="s">
        <v>53</v>
      </c>
      <c r="P6" s="41" t="s">
        <v>36</v>
      </c>
      <c r="Q6" s="42"/>
      <c r="R6" s="42"/>
      <c r="S6" s="43"/>
      <c r="T6" s="41" t="s">
        <v>35</v>
      </c>
      <c r="U6" s="42"/>
      <c r="V6" s="42"/>
      <c r="W6" s="43"/>
      <c r="X6" s="17" t="s">
        <v>46</v>
      </c>
    </row>
    <row r="7" spans="1:26" ht="13.5" customHeight="1" x14ac:dyDescent="0.2">
      <c r="A7" s="48"/>
      <c r="B7" s="12" t="s">
        <v>41</v>
      </c>
      <c r="C7" s="51"/>
      <c r="D7" s="51"/>
      <c r="E7" s="11" t="s">
        <v>32</v>
      </c>
      <c r="F7" s="45"/>
      <c r="G7" s="12" t="s">
        <v>34</v>
      </c>
      <c r="H7" s="45"/>
      <c r="I7" s="12" t="s">
        <v>33</v>
      </c>
      <c r="J7" s="45"/>
      <c r="K7" s="44" t="s">
        <v>43</v>
      </c>
      <c r="L7" s="14" t="s">
        <v>44</v>
      </c>
      <c r="M7" s="14" t="s">
        <v>45</v>
      </c>
      <c r="N7" s="12" t="s">
        <v>32</v>
      </c>
      <c r="O7" s="45"/>
      <c r="P7" s="14" t="s">
        <v>32</v>
      </c>
      <c r="Q7" s="44" t="s">
        <v>53</v>
      </c>
      <c r="R7" s="44" t="s">
        <v>31</v>
      </c>
      <c r="S7" s="13" t="s">
        <v>30</v>
      </c>
      <c r="T7" s="12" t="s">
        <v>32</v>
      </c>
      <c r="U7" s="44" t="s">
        <v>53</v>
      </c>
      <c r="V7" s="45" t="s">
        <v>31</v>
      </c>
      <c r="W7" s="16" t="s">
        <v>47</v>
      </c>
      <c r="X7" s="44" t="s">
        <v>48</v>
      </c>
    </row>
    <row r="8" spans="1:26" ht="30.75" customHeight="1" x14ac:dyDescent="0.2">
      <c r="A8" s="49"/>
      <c r="B8" s="10"/>
      <c r="C8" s="52"/>
      <c r="D8" s="52"/>
      <c r="E8" s="11"/>
      <c r="F8" s="46"/>
      <c r="G8" s="10"/>
      <c r="H8" s="46"/>
      <c r="I8" s="10"/>
      <c r="J8" s="46"/>
      <c r="K8" s="46"/>
      <c r="L8" s="10"/>
      <c r="M8" s="10"/>
      <c r="N8" s="10"/>
      <c r="O8" s="46"/>
      <c r="P8" s="10"/>
      <c r="Q8" s="46"/>
      <c r="R8" s="46"/>
      <c r="S8" s="9"/>
      <c r="T8" s="10"/>
      <c r="U8" s="46"/>
      <c r="V8" s="46"/>
      <c r="W8" s="9"/>
      <c r="X8" s="46"/>
      <c r="Z8" s="8" t="s">
        <v>54</v>
      </c>
    </row>
    <row r="9" spans="1:26" ht="18.75" customHeight="1" x14ac:dyDescent="0.2">
      <c r="A9" s="8" t="s">
        <v>29</v>
      </c>
      <c r="B9" s="18">
        <f>B10+B11</f>
        <v>-3496</v>
      </c>
      <c r="C9" s="18">
        <f>C10+C11</f>
        <v>-275</v>
      </c>
      <c r="D9" s="19">
        <f>IF(B9-C9=0,"-",(1-(B9/(B9-C9)))*-1)</f>
        <v>8.5377212045948392E-2</v>
      </c>
      <c r="E9" s="18">
        <f t="shared" ref="E9:J9" si="0">E10+E11</f>
        <v>-2751</v>
      </c>
      <c r="F9" s="18">
        <f t="shared" si="0"/>
        <v>-122</v>
      </c>
      <c r="G9" s="18">
        <f t="shared" si="0"/>
        <v>1419</v>
      </c>
      <c r="H9" s="18">
        <f t="shared" si="0"/>
        <v>-79</v>
      </c>
      <c r="I9" s="18">
        <f t="shared" si="0"/>
        <v>4170</v>
      </c>
      <c r="J9" s="18">
        <f t="shared" si="0"/>
        <v>43</v>
      </c>
      <c r="K9" s="29">
        <f>E9/Z9*1000</f>
        <v>-9.9338465760547709</v>
      </c>
      <c r="L9" s="29">
        <f>G9/Z9*1000</f>
        <v>5.1240015599497344</v>
      </c>
      <c r="M9" s="29">
        <f>I9/Z9*1000</f>
        <v>15.057848136004507</v>
      </c>
      <c r="N9" s="18">
        <f>N10+N11</f>
        <v>-745</v>
      </c>
      <c r="O9" s="18">
        <f t="shared" ref="O9:W9" si="1">O10+O11</f>
        <v>-153</v>
      </c>
      <c r="P9" s="18">
        <f t="shared" si="1"/>
        <v>6852</v>
      </c>
      <c r="Q9" s="18">
        <f t="shared" si="1"/>
        <v>-139</v>
      </c>
      <c r="R9" s="18">
        <f t="shared" si="1"/>
        <v>4147</v>
      </c>
      <c r="S9" s="18">
        <f t="shared" si="1"/>
        <v>2705</v>
      </c>
      <c r="T9" s="18">
        <f t="shared" si="1"/>
        <v>7597</v>
      </c>
      <c r="U9" s="18">
        <f t="shared" si="1"/>
        <v>14</v>
      </c>
      <c r="V9" s="18">
        <f t="shared" si="1"/>
        <v>4892</v>
      </c>
      <c r="W9" s="18">
        <f t="shared" si="1"/>
        <v>2705</v>
      </c>
      <c r="X9" s="29">
        <f>N9/Z9*1000</f>
        <v>-2.6901910938425315</v>
      </c>
      <c r="Z9" s="18">
        <f t="shared" ref="Z9" si="2">Z10+Z11</f>
        <v>276932</v>
      </c>
    </row>
    <row r="10" spans="1:26" ht="18.75" customHeight="1" x14ac:dyDescent="0.2">
      <c r="A10" s="6" t="s">
        <v>28</v>
      </c>
      <c r="B10" s="20">
        <f>B20+B21+B22+B23</f>
        <v>-2169</v>
      </c>
      <c r="C10" s="20">
        <f>C20+C21+C22+C23</f>
        <v>-194</v>
      </c>
      <c r="D10" s="21">
        <f t="shared" ref="D10:D38" si="3">IF(B10-C10=0,"-",(1-(B10/(B10-C10)))*-1)</f>
        <v>9.8227848101265725E-2</v>
      </c>
      <c r="E10" s="20">
        <f t="shared" ref="E10:J10" si="4">E20+E21+E22+E23</f>
        <v>-1755</v>
      </c>
      <c r="F10" s="20">
        <f t="shared" si="4"/>
        <v>-154</v>
      </c>
      <c r="G10" s="20">
        <f t="shared" si="4"/>
        <v>1131</v>
      </c>
      <c r="H10" s="20">
        <f t="shared" si="4"/>
        <v>-65</v>
      </c>
      <c r="I10" s="20">
        <f t="shared" si="4"/>
        <v>2886</v>
      </c>
      <c r="J10" s="20">
        <f t="shared" si="4"/>
        <v>89</v>
      </c>
      <c r="K10" s="30">
        <f t="shared" ref="K10:K38" si="5">E10/Z10*1000</f>
        <v>-8.3934746115327776</v>
      </c>
      <c r="L10" s="30">
        <f t="shared" ref="L10:L38" si="6">G10/Z10*1000</f>
        <v>5.4091280829877899</v>
      </c>
      <c r="M10" s="30">
        <f t="shared" ref="M10:M38" si="7">I10/Z10*1000</f>
        <v>13.802602694520568</v>
      </c>
      <c r="N10" s="20">
        <f t="shared" ref="N10:W10" si="8">N20+N21+N22+N23</f>
        <v>-414</v>
      </c>
      <c r="O10" s="20">
        <f t="shared" si="8"/>
        <v>-40</v>
      </c>
      <c r="P10" s="20">
        <f t="shared" si="8"/>
        <v>5169</v>
      </c>
      <c r="Q10" s="20">
        <f t="shared" si="8"/>
        <v>-57</v>
      </c>
      <c r="R10" s="20">
        <f t="shared" si="8"/>
        <v>3416</v>
      </c>
      <c r="S10" s="20">
        <f t="shared" si="8"/>
        <v>1753</v>
      </c>
      <c r="T10" s="20">
        <f t="shared" si="8"/>
        <v>5583</v>
      </c>
      <c r="U10" s="20">
        <f t="shared" si="8"/>
        <v>-17</v>
      </c>
      <c r="V10" s="20">
        <f t="shared" si="8"/>
        <v>3953</v>
      </c>
      <c r="W10" s="20">
        <f t="shared" si="8"/>
        <v>1630</v>
      </c>
      <c r="X10" s="30">
        <f t="shared" ref="X10:X38" si="9">N10/Z10*1000</f>
        <v>-1.9799991391308089</v>
      </c>
      <c r="Z10" s="18">
        <f t="shared" ref="Z10" si="10">Z20+Z21+Z22+Z23</f>
        <v>209091</v>
      </c>
    </row>
    <row r="11" spans="1:26" ht="18.75" customHeight="1" x14ac:dyDescent="0.2">
      <c r="A11" s="2" t="s">
        <v>27</v>
      </c>
      <c r="B11" s="22">
        <f>B12+B13+B14+B15+B16</f>
        <v>-1327</v>
      </c>
      <c r="C11" s="22">
        <f>C12+C13+C14+C15+C16</f>
        <v>-81</v>
      </c>
      <c r="D11" s="23">
        <f t="shared" si="3"/>
        <v>6.5008025682183002E-2</v>
      </c>
      <c r="E11" s="22">
        <f t="shared" ref="E11:J11" si="11">E12+E13+E14+E15+E16</f>
        <v>-996</v>
      </c>
      <c r="F11" s="22">
        <f t="shared" si="11"/>
        <v>32</v>
      </c>
      <c r="G11" s="22">
        <f t="shared" si="11"/>
        <v>288</v>
      </c>
      <c r="H11" s="22">
        <f t="shared" si="11"/>
        <v>-14</v>
      </c>
      <c r="I11" s="22">
        <f t="shared" si="11"/>
        <v>1284</v>
      </c>
      <c r="J11" s="22">
        <f t="shared" si="11"/>
        <v>-46</v>
      </c>
      <c r="K11" s="31">
        <f t="shared" si="5"/>
        <v>-14.681387361624976</v>
      </c>
      <c r="L11" s="31">
        <f t="shared" si="6"/>
        <v>4.2452204419156558</v>
      </c>
      <c r="M11" s="31">
        <f t="shared" si="7"/>
        <v>18.92660780354063</v>
      </c>
      <c r="N11" s="22">
        <f t="shared" ref="N11:W11" si="12">N12+N13+N14+N15+N16</f>
        <v>-331</v>
      </c>
      <c r="O11" s="22">
        <f t="shared" si="12"/>
        <v>-113</v>
      </c>
      <c r="P11" s="22">
        <f t="shared" si="12"/>
        <v>1683</v>
      </c>
      <c r="Q11" s="22">
        <f t="shared" si="12"/>
        <v>-82</v>
      </c>
      <c r="R11" s="22">
        <f t="shared" si="12"/>
        <v>731</v>
      </c>
      <c r="S11" s="22">
        <f t="shared" si="12"/>
        <v>952</v>
      </c>
      <c r="T11" s="22">
        <f t="shared" si="12"/>
        <v>2014</v>
      </c>
      <c r="U11" s="22">
        <f t="shared" si="12"/>
        <v>31</v>
      </c>
      <c r="V11" s="22">
        <f t="shared" si="12"/>
        <v>939</v>
      </c>
      <c r="W11" s="22">
        <f t="shared" si="12"/>
        <v>1075</v>
      </c>
      <c r="X11" s="34">
        <f t="shared" si="9"/>
        <v>-4.8790554384516733</v>
      </c>
      <c r="Z11" s="18">
        <f t="shared" ref="Z11" si="13">Z12+Z13+Z14+Z15+Z16</f>
        <v>67841</v>
      </c>
    </row>
    <row r="12" spans="1:26" ht="18.75" customHeight="1" x14ac:dyDescent="0.2">
      <c r="A12" s="6" t="s">
        <v>26</v>
      </c>
      <c r="B12" s="20">
        <f>B24</f>
        <v>-127</v>
      </c>
      <c r="C12" s="20">
        <f>C24</f>
        <v>-80</v>
      </c>
      <c r="D12" s="21">
        <f t="shared" si="3"/>
        <v>1.7021276595744679</v>
      </c>
      <c r="E12" s="20">
        <f t="shared" ref="E12:J12" si="14">E24</f>
        <v>-69</v>
      </c>
      <c r="F12" s="20">
        <f t="shared" si="14"/>
        <v>-6</v>
      </c>
      <c r="G12" s="20">
        <f t="shared" si="14"/>
        <v>27</v>
      </c>
      <c r="H12" s="20">
        <f t="shared" si="14"/>
        <v>1</v>
      </c>
      <c r="I12" s="20">
        <f t="shared" si="14"/>
        <v>96</v>
      </c>
      <c r="J12" s="20">
        <f t="shared" si="14"/>
        <v>7</v>
      </c>
      <c r="K12" s="30">
        <f t="shared" si="5"/>
        <v>-12.918929039505711</v>
      </c>
      <c r="L12" s="30">
        <f t="shared" si="6"/>
        <v>5.0552331024152775</v>
      </c>
      <c r="M12" s="30">
        <f t="shared" si="7"/>
        <v>17.974162141920988</v>
      </c>
      <c r="N12" s="20">
        <f t="shared" ref="N12:W12" si="15">N24</f>
        <v>-58</v>
      </c>
      <c r="O12" s="20">
        <f t="shared" si="15"/>
        <v>-74</v>
      </c>
      <c r="P12" s="20">
        <f t="shared" si="15"/>
        <v>121</v>
      </c>
      <c r="Q12" s="20">
        <f t="shared" si="15"/>
        <v>-28</v>
      </c>
      <c r="R12" s="20">
        <f t="shared" si="15"/>
        <v>69</v>
      </c>
      <c r="S12" s="20">
        <f t="shared" si="15"/>
        <v>52</v>
      </c>
      <c r="T12" s="20">
        <f t="shared" si="15"/>
        <v>179</v>
      </c>
      <c r="U12" s="20">
        <f t="shared" si="15"/>
        <v>46</v>
      </c>
      <c r="V12" s="20">
        <f t="shared" si="15"/>
        <v>89</v>
      </c>
      <c r="W12" s="20">
        <f t="shared" si="15"/>
        <v>90</v>
      </c>
      <c r="X12" s="30">
        <f t="shared" si="9"/>
        <v>-10.859389627410598</v>
      </c>
      <c r="Z12" s="18">
        <f t="shared" ref="Z12" si="16">Z24</f>
        <v>5341</v>
      </c>
    </row>
    <row r="13" spans="1:26" ht="18.75" customHeight="1" x14ac:dyDescent="0.2">
      <c r="A13" s="4" t="s">
        <v>25</v>
      </c>
      <c r="B13" s="24">
        <f>B25+B26+B27</f>
        <v>-306</v>
      </c>
      <c r="C13" s="24">
        <f>C25+C26+C27</f>
        <v>-24</v>
      </c>
      <c r="D13" s="25">
        <f t="shared" si="3"/>
        <v>8.5106382978723305E-2</v>
      </c>
      <c r="E13" s="24">
        <f t="shared" ref="E13:J13" si="17">E25+E26+E27</f>
        <v>-243</v>
      </c>
      <c r="F13" s="24">
        <f t="shared" si="17"/>
        <v>-19</v>
      </c>
      <c r="G13" s="24">
        <f t="shared" si="17"/>
        <v>33</v>
      </c>
      <c r="H13" s="24">
        <f t="shared" si="17"/>
        <v>-1</v>
      </c>
      <c r="I13" s="24">
        <f t="shared" si="17"/>
        <v>276</v>
      </c>
      <c r="J13" s="24">
        <f t="shared" si="17"/>
        <v>18</v>
      </c>
      <c r="K13" s="32">
        <f t="shared" si="5"/>
        <v>-20.080985042558467</v>
      </c>
      <c r="L13" s="32">
        <f t="shared" si="6"/>
        <v>2.7270473514585571</v>
      </c>
      <c r="M13" s="32">
        <f t="shared" si="7"/>
        <v>22.808032394017022</v>
      </c>
      <c r="N13" s="24">
        <f t="shared" ref="N13:W13" si="18">N25+N26+N27</f>
        <v>-63</v>
      </c>
      <c r="O13" s="24">
        <f t="shared" si="18"/>
        <v>-5</v>
      </c>
      <c r="P13" s="24">
        <f t="shared" si="18"/>
        <v>273</v>
      </c>
      <c r="Q13" s="24">
        <f t="shared" si="18"/>
        <v>-10</v>
      </c>
      <c r="R13" s="24">
        <f t="shared" si="18"/>
        <v>120</v>
      </c>
      <c r="S13" s="24">
        <f t="shared" si="18"/>
        <v>153</v>
      </c>
      <c r="T13" s="24">
        <f t="shared" si="18"/>
        <v>336</v>
      </c>
      <c r="U13" s="24">
        <f t="shared" si="18"/>
        <v>-5</v>
      </c>
      <c r="V13" s="24">
        <f t="shared" si="18"/>
        <v>153</v>
      </c>
      <c r="W13" s="24">
        <f t="shared" si="18"/>
        <v>183</v>
      </c>
      <c r="X13" s="32">
        <f t="shared" si="9"/>
        <v>-5.206181307329973</v>
      </c>
      <c r="Z13" s="18">
        <f t="shared" ref="Z13" si="19">Z25+Z26+Z27</f>
        <v>12101</v>
      </c>
    </row>
    <row r="14" spans="1:26" ht="18.75" customHeight="1" x14ac:dyDescent="0.2">
      <c r="A14" s="4" t="s">
        <v>24</v>
      </c>
      <c r="B14" s="24">
        <f>B28+B29+B30+B31</f>
        <v>-451</v>
      </c>
      <c r="C14" s="24">
        <f>C28+C29+C30+C31</f>
        <v>34</v>
      </c>
      <c r="D14" s="25">
        <f t="shared" si="3"/>
        <v>-7.0103092783505128E-2</v>
      </c>
      <c r="E14" s="24">
        <f t="shared" ref="E14:J14" si="20">E28+E29+E30+E31</f>
        <v>-340</v>
      </c>
      <c r="F14" s="24">
        <f t="shared" si="20"/>
        <v>19</v>
      </c>
      <c r="G14" s="24">
        <f t="shared" si="20"/>
        <v>127</v>
      </c>
      <c r="H14" s="24">
        <f t="shared" si="20"/>
        <v>-8</v>
      </c>
      <c r="I14" s="24">
        <f t="shared" si="20"/>
        <v>467</v>
      </c>
      <c r="J14" s="24">
        <f t="shared" si="20"/>
        <v>-27</v>
      </c>
      <c r="K14" s="32">
        <f t="shared" si="5"/>
        <v>-13.065365253813933</v>
      </c>
      <c r="L14" s="32">
        <f t="shared" si="6"/>
        <v>4.8802981977481457</v>
      </c>
      <c r="M14" s="32">
        <f t="shared" si="7"/>
        <v>17.94566345156208</v>
      </c>
      <c r="N14" s="24">
        <f t="shared" ref="N14:W14" si="21">N28+N29+N30+N31</f>
        <v>-111</v>
      </c>
      <c r="O14" s="24">
        <f t="shared" si="21"/>
        <v>15</v>
      </c>
      <c r="P14" s="24">
        <f t="shared" si="21"/>
        <v>650</v>
      </c>
      <c r="Q14" s="24">
        <f t="shared" si="21"/>
        <v>-30</v>
      </c>
      <c r="R14" s="24">
        <f t="shared" si="21"/>
        <v>283</v>
      </c>
      <c r="S14" s="24">
        <f t="shared" si="21"/>
        <v>367</v>
      </c>
      <c r="T14" s="24">
        <f t="shared" si="21"/>
        <v>761</v>
      </c>
      <c r="U14" s="24">
        <f t="shared" si="21"/>
        <v>-45</v>
      </c>
      <c r="V14" s="24">
        <f t="shared" si="21"/>
        <v>359</v>
      </c>
      <c r="W14" s="24">
        <f t="shared" si="21"/>
        <v>402</v>
      </c>
      <c r="X14" s="32">
        <f t="shared" si="9"/>
        <v>-4.2654574799216078</v>
      </c>
      <c r="Z14" s="18">
        <f t="shared" ref="Z14" si="22">Z28+Z29+Z30+Z31</f>
        <v>26023</v>
      </c>
    </row>
    <row r="15" spans="1:26" ht="18.75" customHeight="1" x14ac:dyDescent="0.2">
      <c r="A15" s="4" t="s">
        <v>23</v>
      </c>
      <c r="B15" s="24">
        <f>B32+B33+B34+B35</f>
        <v>-279</v>
      </c>
      <c r="C15" s="24">
        <f>C32+C33+C34+C35</f>
        <v>-9</v>
      </c>
      <c r="D15" s="25">
        <f t="shared" si="3"/>
        <v>3.3333333333333437E-2</v>
      </c>
      <c r="E15" s="24">
        <f t="shared" ref="E15:J15" si="23">E32+E33+E34+E35</f>
        <v>-236</v>
      </c>
      <c r="F15" s="24">
        <f t="shared" si="23"/>
        <v>38</v>
      </c>
      <c r="G15" s="24">
        <f t="shared" si="23"/>
        <v>91</v>
      </c>
      <c r="H15" s="24">
        <f t="shared" si="23"/>
        <v>-1</v>
      </c>
      <c r="I15" s="24">
        <f t="shared" si="23"/>
        <v>327</v>
      </c>
      <c r="J15" s="24">
        <f t="shared" si="23"/>
        <v>-39</v>
      </c>
      <c r="K15" s="32">
        <f t="shared" si="5"/>
        <v>-11.939694424769806</v>
      </c>
      <c r="L15" s="32">
        <f t="shared" si="6"/>
        <v>4.6038652231103914</v>
      </c>
      <c r="M15" s="32">
        <f t="shared" si="7"/>
        <v>16.543559647880198</v>
      </c>
      <c r="N15" s="26">
        <f t="shared" ref="N15:W15" si="24">N32+N33+N34+N35</f>
        <v>-43</v>
      </c>
      <c r="O15" s="24">
        <f t="shared" si="24"/>
        <v>-47</v>
      </c>
      <c r="P15" s="24">
        <f t="shared" si="24"/>
        <v>556</v>
      </c>
      <c r="Q15" s="24">
        <f t="shared" si="24"/>
        <v>-3</v>
      </c>
      <c r="R15" s="24">
        <f t="shared" si="24"/>
        <v>226</v>
      </c>
      <c r="S15" s="24">
        <f t="shared" si="24"/>
        <v>330</v>
      </c>
      <c r="T15" s="24">
        <f t="shared" si="24"/>
        <v>599</v>
      </c>
      <c r="U15" s="24">
        <f t="shared" si="24"/>
        <v>44</v>
      </c>
      <c r="V15" s="24">
        <f t="shared" si="24"/>
        <v>285</v>
      </c>
      <c r="W15" s="24">
        <f t="shared" si="24"/>
        <v>314</v>
      </c>
      <c r="X15" s="32">
        <f t="shared" si="9"/>
        <v>-2.1754527977334819</v>
      </c>
      <c r="Z15" s="18">
        <f t="shared" ref="Z15" si="25">Z32+Z33+Z34+Z35</f>
        <v>19766</v>
      </c>
    </row>
    <row r="16" spans="1:26" ht="18.75" customHeight="1" x14ac:dyDescent="0.2">
      <c r="A16" s="2" t="s">
        <v>22</v>
      </c>
      <c r="B16" s="22">
        <f>B36+B37+B38</f>
        <v>-164</v>
      </c>
      <c r="C16" s="22">
        <f>C36+C37+C38</f>
        <v>-2</v>
      </c>
      <c r="D16" s="23">
        <f t="shared" si="3"/>
        <v>1.2345679012345734E-2</v>
      </c>
      <c r="E16" s="22">
        <f t="shared" ref="E16:J16" si="26">E36+E37+E38</f>
        <v>-108</v>
      </c>
      <c r="F16" s="22">
        <f t="shared" si="26"/>
        <v>0</v>
      </c>
      <c r="G16" s="22">
        <f t="shared" si="26"/>
        <v>10</v>
      </c>
      <c r="H16" s="22">
        <f t="shared" si="26"/>
        <v>-5</v>
      </c>
      <c r="I16" s="22">
        <f t="shared" si="26"/>
        <v>118</v>
      </c>
      <c r="J16" s="22">
        <f t="shared" si="26"/>
        <v>-5</v>
      </c>
      <c r="K16" s="31">
        <f t="shared" si="5"/>
        <v>-23.427331887201735</v>
      </c>
      <c r="L16" s="31">
        <f t="shared" si="6"/>
        <v>2.1691973969631237</v>
      </c>
      <c r="M16" s="31">
        <f t="shared" si="7"/>
        <v>25.596529284164859</v>
      </c>
      <c r="N16" s="22">
        <f t="shared" ref="N16:W16" si="27">N36+N37+N38</f>
        <v>-56</v>
      </c>
      <c r="O16" s="22">
        <f t="shared" si="27"/>
        <v>-2</v>
      </c>
      <c r="P16" s="22">
        <f t="shared" si="27"/>
        <v>83</v>
      </c>
      <c r="Q16" s="22">
        <f t="shared" si="27"/>
        <v>-11</v>
      </c>
      <c r="R16" s="22">
        <f t="shared" si="27"/>
        <v>33</v>
      </c>
      <c r="S16" s="22">
        <f t="shared" si="27"/>
        <v>50</v>
      </c>
      <c r="T16" s="22">
        <f t="shared" si="27"/>
        <v>139</v>
      </c>
      <c r="U16" s="22">
        <f t="shared" si="27"/>
        <v>-9</v>
      </c>
      <c r="V16" s="22">
        <f t="shared" si="27"/>
        <v>53</v>
      </c>
      <c r="W16" s="22">
        <f t="shared" si="27"/>
        <v>86</v>
      </c>
      <c r="X16" s="34">
        <f t="shared" si="9"/>
        <v>-12.147505422993492</v>
      </c>
      <c r="Z16" s="18">
        <f t="shared" ref="Z16" si="28">Z36+Z37+Z38</f>
        <v>4610</v>
      </c>
    </row>
    <row r="17" spans="1:26" ht="18.75" customHeight="1" x14ac:dyDescent="0.2">
      <c r="A17" s="6" t="s">
        <v>21</v>
      </c>
      <c r="B17" s="20">
        <f>B12+B13+B20</f>
        <v>-1663</v>
      </c>
      <c r="C17" s="20">
        <f>C12+C13+C20</f>
        <v>-356</v>
      </c>
      <c r="D17" s="21">
        <f t="shared" si="3"/>
        <v>0.27237949502677883</v>
      </c>
      <c r="E17" s="20">
        <f t="shared" ref="E17:J17" si="29">E12+E13+E20</f>
        <v>-1114</v>
      </c>
      <c r="F17" s="20">
        <f t="shared" si="29"/>
        <v>-69</v>
      </c>
      <c r="G17" s="20">
        <f t="shared" si="29"/>
        <v>548</v>
      </c>
      <c r="H17" s="20">
        <f t="shared" si="29"/>
        <v>8</v>
      </c>
      <c r="I17" s="20">
        <f t="shared" si="29"/>
        <v>1662</v>
      </c>
      <c r="J17" s="20">
        <f t="shared" si="29"/>
        <v>77</v>
      </c>
      <c r="K17" s="30">
        <f t="shared" si="5"/>
        <v>-10.020508761198863</v>
      </c>
      <c r="L17" s="30">
        <f t="shared" si="6"/>
        <v>4.92929874428813</v>
      </c>
      <c r="M17" s="30">
        <f t="shared" si="7"/>
        <v>14.949807505486993</v>
      </c>
      <c r="N17" s="20">
        <f t="shared" ref="N17:W17" si="30">N12+N13+N20</f>
        <v>-549</v>
      </c>
      <c r="O17" s="20">
        <f t="shared" si="30"/>
        <v>-287</v>
      </c>
      <c r="P17" s="20">
        <f t="shared" si="30"/>
        <v>2198</v>
      </c>
      <c r="Q17" s="20">
        <f t="shared" si="30"/>
        <v>-162</v>
      </c>
      <c r="R17" s="20">
        <f t="shared" si="30"/>
        <v>1451</v>
      </c>
      <c r="S17" s="20">
        <f t="shared" si="30"/>
        <v>747</v>
      </c>
      <c r="T17" s="20">
        <f t="shared" si="30"/>
        <v>2747</v>
      </c>
      <c r="U17" s="20">
        <f t="shared" si="30"/>
        <v>125</v>
      </c>
      <c r="V17" s="20">
        <f t="shared" si="30"/>
        <v>1925</v>
      </c>
      <c r="W17" s="20">
        <f t="shared" si="30"/>
        <v>822</v>
      </c>
      <c r="X17" s="30">
        <f t="shared" si="9"/>
        <v>-4.938293814989386</v>
      </c>
      <c r="Z17" s="18">
        <f t="shared" ref="Z17" si="31">Z12+Z13+Z20</f>
        <v>111172</v>
      </c>
    </row>
    <row r="18" spans="1:26" ht="18.75" customHeight="1" x14ac:dyDescent="0.2">
      <c r="A18" s="4" t="s">
        <v>20</v>
      </c>
      <c r="B18" s="24">
        <f>B14+B22</f>
        <v>-744</v>
      </c>
      <c r="C18" s="24">
        <f>C14+C22</f>
        <v>55</v>
      </c>
      <c r="D18" s="25">
        <f t="shared" si="3"/>
        <v>-6.883604505632035E-2</v>
      </c>
      <c r="E18" s="24">
        <f t="shared" ref="E18:J18" si="32">E14+E22</f>
        <v>-602</v>
      </c>
      <c r="F18" s="24">
        <f t="shared" si="32"/>
        <v>15</v>
      </c>
      <c r="G18" s="24">
        <f t="shared" si="32"/>
        <v>221</v>
      </c>
      <c r="H18" s="24">
        <f t="shared" si="32"/>
        <v>-37</v>
      </c>
      <c r="I18" s="24">
        <f t="shared" si="32"/>
        <v>823</v>
      </c>
      <c r="J18" s="24">
        <f t="shared" si="32"/>
        <v>-52</v>
      </c>
      <c r="K18" s="32">
        <f t="shared" si="5"/>
        <v>-12.221861296085756</v>
      </c>
      <c r="L18" s="32">
        <f t="shared" si="6"/>
        <v>4.4867630339451035</v>
      </c>
      <c r="M18" s="32">
        <f t="shared" si="7"/>
        <v>16.708624330030858</v>
      </c>
      <c r="N18" s="24">
        <f t="shared" ref="N18:W18" si="33">N14+N22</f>
        <v>-142</v>
      </c>
      <c r="O18" s="24">
        <f t="shared" si="33"/>
        <v>40</v>
      </c>
      <c r="P18" s="24">
        <f t="shared" si="33"/>
        <v>1281</v>
      </c>
      <c r="Q18" s="24">
        <f t="shared" si="33"/>
        <v>28</v>
      </c>
      <c r="R18" s="24">
        <f t="shared" si="33"/>
        <v>600</v>
      </c>
      <c r="S18" s="24">
        <f t="shared" si="33"/>
        <v>681</v>
      </c>
      <c r="T18" s="24">
        <f t="shared" si="33"/>
        <v>1423</v>
      </c>
      <c r="U18" s="24">
        <f t="shared" si="33"/>
        <v>-12</v>
      </c>
      <c r="V18" s="24">
        <f t="shared" si="33"/>
        <v>699</v>
      </c>
      <c r="W18" s="24">
        <f t="shared" si="33"/>
        <v>724</v>
      </c>
      <c r="X18" s="32">
        <f t="shared" si="9"/>
        <v>-2.8828975150235503</v>
      </c>
      <c r="Z18" s="18">
        <f t="shared" ref="Z18" si="34">Z14+Z22</f>
        <v>49256</v>
      </c>
    </row>
    <row r="19" spans="1:26" ht="18.75" customHeight="1" x14ac:dyDescent="0.2">
      <c r="A19" s="2" t="s">
        <v>19</v>
      </c>
      <c r="B19" s="22">
        <f>B15+B16+B21+B23</f>
        <v>-1089</v>
      </c>
      <c r="C19" s="22">
        <f>C15+C16+C21+C23</f>
        <v>26</v>
      </c>
      <c r="D19" s="23">
        <f t="shared" si="3"/>
        <v>-2.331838565022426E-2</v>
      </c>
      <c r="E19" s="22">
        <f t="shared" ref="E19:J19" si="35">E15+E16+E21+E23</f>
        <v>-1035</v>
      </c>
      <c r="F19" s="22">
        <f t="shared" si="35"/>
        <v>-68</v>
      </c>
      <c r="G19" s="22">
        <f t="shared" si="35"/>
        <v>650</v>
      </c>
      <c r="H19" s="22">
        <f t="shared" si="35"/>
        <v>-50</v>
      </c>
      <c r="I19" s="22">
        <f t="shared" si="35"/>
        <v>1685</v>
      </c>
      <c r="J19" s="22">
        <f t="shared" si="35"/>
        <v>18</v>
      </c>
      <c r="K19" s="31">
        <f t="shared" si="5"/>
        <v>-8.8838151479777512</v>
      </c>
      <c r="L19" s="31">
        <f t="shared" si="6"/>
        <v>5.5792075808555932</v>
      </c>
      <c r="M19" s="31">
        <f t="shared" si="7"/>
        <v>14.463022728833344</v>
      </c>
      <c r="N19" s="27">
        <f t="shared" ref="N19:O19" si="36">N15+N16+N21+N23</f>
        <v>-54</v>
      </c>
      <c r="O19" s="22">
        <f t="shared" si="36"/>
        <v>94</v>
      </c>
      <c r="P19" s="27">
        <f>P15+P16+P21+P23</f>
        <v>3373</v>
      </c>
      <c r="Q19" s="22">
        <f t="shared" ref="Q19:S19" si="37">Q15+Q16+Q21+Q23</f>
        <v>-5</v>
      </c>
      <c r="R19" s="22">
        <f t="shared" si="37"/>
        <v>2096</v>
      </c>
      <c r="S19" s="22">
        <f t="shared" si="37"/>
        <v>1277</v>
      </c>
      <c r="T19" s="27">
        <f>T15+T16+T21+T23</f>
        <v>3427</v>
      </c>
      <c r="U19" s="22">
        <f t="shared" ref="U19:W19" si="38">U15+U16+U21+U23</f>
        <v>-99</v>
      </c>
      <c r="V19" s="22">
        <f t="shared" si="38"/>
        <v>2268</v>
      </c>
      <c r="W19" s="22">
        <f t="shared" si="38"/>
        <v>1159</v>
      </c>
      <c r="X19" s="34">
        <f t="shared" si="9"/>
        <v>-0.46350339902492621</v>
      </c>
      <c r="Z19" s="18">
        <f>Z15+Z16+Z21+Z23</f>
        <v>116504</v>
      </c>
    </row>
    <row r="20" spans="1:26" ht="18.75" customHeight="1" x14ac:dyDescent="0.2">
      <c r="A20" s="5" t="s">
        <v>18</v>
      </c>
      <c r="B20" s="20">
        <f>E20+N20</f>
        <v>-1230</v>
      </c>
      <c r="C20" s="20">
        <v>-252</v>
      </c>
      <c r="D20" s="21">
        <f t="shared" si="3"/>
        <v>0.25766871165644178</v>
      </c>
      <c r="E20" s="20">
        <f>G20-I20</f>
        <v>-802</v>
      </c>
      <c r="F20" s="20">
        <f>H20-J20</f>
        <v>-44</v>
      </c>
      <c r="G20" s="20">
        <v>488</v>
      </c>
      <c r="H20" s="20">
        <v>8</v>
      </c>
      <c r="I20" s="20">
        <v>1290</v>
      </c>
      <c r="J20" s="20">
        <v>52</v>
      </c>
      <c r="K20" s="30">
        <f t="shared" si="5"/>
        <v>-8.556492051637683</v>
      </c>
      <c r="L20" s="30">
        <f t="shared" si="6"/>
        <v>5.2064440413954971</v>
      </c>
      <c r="M20" s="30">
        <f t="shared" si="7"/>
        <v>13.762936093033179</v>
      </c>
      <c r="N20" s="20">
        <f>P20-T20</f>
        <v>-428</v>
      </c>
      <c r="O20" s="26">
        <f>Q20-U20</f>
        <v>-208</v>
      </c>
      <c r="P20" s="20">
        <f>R20+S20</f>
        <v>1804</v>
      </c>
      <c r="Q20" s="26">
        <v>-124</v>
      </c>
      <c r="R20" s="26">
        <v>1262</v>
      </c>
      <c r="S20" s="26">
        <v>542</v>
      </c>
      <c r="T20" s="20">
        <f>V20+W20</f>
        <v>2232</v>
      </c>
      <c r="U20" s="26">
        <v>84</v>
      </c>
      <c r="V20" s="26">
        <v>1683</v>
      </c>
      <c r="W20" s="26">
        <v>549</v>
      </c>
      <c r="X20" s="33">
        <f t="shared" si="9"/>
        <v>-4.566307478928838</v>
      </c>
      <c r="Z20" s="8">
        <v>93730</v>
      </c>
    </row>
    <row r="21" spans="1:26" ht="18.75" customHeight="1" x14ac:dyDescent="0.2">
      <c r="A21" s="3" t="s">
        <v>17</v>
      </c>
      <c r="B21" s="24">
        <f t="shared" ref="B21:B38" si="39">E21+N21</f>
        <v>-492</v>
      </c>
      <c r="C21" s="24">
        <v>80</v>
      </c>
      <c r="D21" s="25">
        <f t="shared" si="3"/>
        <v>-0.1398601398601399</v>
      </c>
      <c r="E21" s="24">
        <f t="shared" ref="E21:F38" si="40">G21-I21</f>
        <v>-488</v>
      </c>
      <c r="F21" s="24">
        <f t="shared" si="40"/>
        <v>-65</v>
      </c>
      <c r="G21" s="24">
        <v>470</v>
      </c>
      <c r="H21" s="24">
        <v>-33</v>
      </c>
      <c r="I21" s="24">
        <v>958</v>
      </c>
      <c r="J21" s="24">
        <v>32</v>
      </c>
      <c r="K21" s="32">
        <f t="shared" si="5"/>
        <v>-6.4447966191230854</v>
      </c>
      <c r="L21" s="32">
        <f t="shared" si="6"/>
        <v>6.2070787110406762</v>
      </c>
      <c r="M21" s="32">
        <f t="shared" si="7"/>
        <v>12.651875330163762</v>
      </c>
      <c r="N21" s="24">
        <f t="shared" ref="N21:O38" si="41">P21-T21</f>
        <v>-4</v>
      </c>
      <c r="O21" s="24">
        <f t="shared" si="41"/>
        <v>145</v>
      </c>
      <c r="P21" s="24">
        <f t="shared" ref="P21:P38" si="42">R21+S21</f>
        <v>2148</v>
      </c>
      <c r="Q21" s="24">
        <v>-38</v>
      </c>
      <c r="R21" s="24">
        <v>1402</v>
      </c>
      <c r="S21" s="24">
        <v>746</v>
      </c>
      <c r="T21" s="24">
        <f t="shared" ref="T21:T38" si="43">V21+W21</f>
        <v>2152</v>
      </c>
      <c r="U21" s="24">
        <v>-183</v>
      </c>
      <c r="V21" s="24">
        <v>1570</v>
      </c>
      <c r="W21" s="24">
        <v>582</v>
      </c>
      <c r="X21" s="32">
        <f t="shared" si="9"/>
        <v>-5.2826201796090863E-2</v>
      </c>
      <c r="Z21" s="8">
        <v>75720</v>
      </c>
    </row>
    <row r="22" spans="1:26" ht="18.75" customHeight="1" x14ac:dyDescent="0.2">
      <c r="A22" s="3" t="s">
        <v>16</v>
      </c>
      <c r="B22" s="24">
        <f t="shared" si="39"/>
        <v>-293</v>
      </c>
      <c r="C22" s="24">
        <v>21</v>
      </c>
      <c r="D22" s="25">
        <f t="shared" si="3"/>
        <v>-6.687898089171973E-2</v>
      </c>
      <c r="E22" s="24">
        <f t="shared" si="40"/>
        <v>-262</v>
      </c>
      <c r="F22" s="24">
        <f t="shared" si="40"/>
        <v>-4</v>
      </c>
      <c r="G22" s="24">
        <v>94</v>
      </c>
      <c r="H22" s="24">
        <v>-29</v>
      </c>
      <c r="I22" s="24">
        <v>356</v>
      </c>
      <c r="J22" s="24">
        <v>-25</v>
      </c>
      <c r="K22" s="32">
        <f t="shared" si="5"/>
        <v>-11.277062798605433</v>
      </c>
      <c r="L22" s="32">
        <f t="shared" si="6"/>
        <v>4.0459690956828656</v>
      </c>
      <c r="M22" s="32">
        <f t="shared" si="7"/>
        <v>15.323031894288297</v>
      </c>
      <c r="N22" s="24">
        <f t="shared" si="41"/>
        <v>-31</v>
      </c>
      <c r="O22" s="24">
        <f t="shared" si="41"/>
        <v>25</v>
      </c>
      <c r="P22" s="24">
        <f t="shared" si="42"/>
        <v>631</v>
      </c>
      <c r="Q22" s="24">
        <v>58</v>
      </c>
      <c r="R22" s="24">
        <v>317</v>
      </c>
      <c r="S22" s="24">
        <v>314</v>
      </c>
      <c r="T22" s="24">
        <f t="shared" si="43"/>
        <v>662</v>
      </c>
      <c r="U22" s="24">
        <v>33</v>
      </c>
      <c r="V22" s="24">
        <v>340</v>
      </c>
      <c r="W22" s="24">
        <v>322</v>
      </c>
      <c r="X22" s="32">
        <f t="shared" si="9"/>
        <v>-1.3343089570869022</v>
      </c>
      <c r="Z22" s="8">
        <v>23233</v>
      </c>
    </row>
    <row r="23" spans="1:26" ht="18.75" customHeight="1" x14ac:dyDescent="0.2">
      <c r="A23" s="1" t="s">
        <v>15</v>
      </c>
      <c r="B23" s="22">
        <f t="shared" si="39"/>
        <v>-154</v>
      </c>
      <c r="C23" s="22">
        <v>-43</v>
      </c>
      <c r="D23" s="23">
        <f t="shared" si="3"/>
        <v>0.38738738738738743</v>
      </c>
      <c r="E23" s="22">
        <f>G23-I23</f>
        <v>-203</v>
      </c>
      <c r="F23" s="22">
        <f t="shared" si="40"/>
        <v>-41</v>
      </c>
      <c r="G23" s="22">
        <v>79</v>
      </c>
      <c r="H23" s="22">
        <v>-11</v>
      </c>
      <c r="I23" s="22">
        <v>282</v>
      </c>
      <c r="J23" s="22">
        <v>30</v>
      </c>
      <c r="K23" s="31">
        <f t="shared" si="5"/>
        <v>-12.372013651877133</v>
      </c>
      <c r="L23" s="31">
        <f t="shared" si="6"/>
        <v>4.814724524622136</v>
      </c>
      <c r="M23" s="31">
        <f t="shared" si="7"/>
        <v>17.186738176499269</v>
      </c>
      <c r="N23" s="27">
        <f t="shared" si="41"/>
        <v>49</v>
      </c>
      <c r="O23" s="22">
        <f t="shared" si="41"/>
        <v>-2</v>
      </c>
      <c r="P23" s="27">
        <f t="shared" si="42"/>
        <v>586</v>
      </c>
      <c r="Q23" s="22">
        <v>47</v>
      </c>
      <c r="R23" s="22">
        <v>435</v>
      </c>
      <c r="S23" s="22">
        <v>151</v>
      </c>
      <c r="T23" s="27">
        <f t="shared" si="43"/>
        <v>537</v>
      </c>
      <c r="U23" s="22">
        <v>49</v>
      </c>
      <c r="V23" s="22">
        <v>360</v>
      </c>
      <c r="W23" s="22">
        <v>177</v>
      </c>
      <c r="X23" s="35">
        <f t="shared" si="9"/>
        <v>2.9863481228668944</v>
      </c>
      <c r="Z23" s="8">
        <v>16408</v>
      </c>
    </row>
    <row r="24" spans="1:26" ht="18.75" customHeight="1" x14ac:dyDescent="0.2">
      <c r="A24" s="7" t="s">
        <v>14</v>
      </c>
      <c r="B24" s="18">
        <f t="shared" si="39"/>
        <v>-127</v>
      </c>
      <c r="C24" s="18">
        <v>-80</v>
      </c>
      <c r="D24" s="19">
        <f t="shared" si="3"/>
        <v>1.7021276595744679</v>
      </c>
      <c r="E24" s="20">
        <f t="shared" si="40"/>
        <v>-69</v>
      </c>
      <c r="F24" s="18">
        <f t="shared" si="40"/>
        <v>-6</v>
      </c>
      <c r="G24" s="18">
        <v>27</v>
      </c>
      <c r="H24" s="18">
        <v>1</v>
      </c>
      <c r="I24" s="18">
        <v>96</v>
      </c>
      <c r="J24" s="18">
        <v>7</v>
      </c>
      <c r="K24" s="29">
        <f t="shared" si="5"/>
        <v>-12.918929039505711</v>
      </c>
      <c r="L24" s="29">
        <f t="shared" si="6"/>
        <v>5.0552331024152775</v>
      </c>
      <c r="M24" s="29">
        <f t="shared" si="7"/>
        <v>17.974162141920988</v>
      </c>
      <c r="N24" s="20">
        <f t="shared" si="41"/>
        <v>-58</v>
      </c>
      <c r="O24" s="18">
        <f t="shared" si="41"/>
        <v>-74</v>
      </c>
      <c r="P24" s="18">
        <f t="shared" si="42"/>
        <v>121</v>
      </c>
      <c r="Q24" s="18">
        <v>-28</v>
      </c>
      <c r="R24" s="18">
        <v>69</v>
      </c>
      <c r="S24" s="18">
        <v>52</v>
      </c>
      <c r="T24" s="18">
        <f t="shared" si="43"/>
        <v>179</v>
      </c>
      <c r="U24" s="18">
        <v>46</v>
      </c>
      <c r="V24" s="18">
        <v>89</v>
      </c>
      <c r="W24" s="18">
        <v>90</v>
      </c>
      <c r="X24" s="29">
        <f t="shared" si="9"/>
        <v>-10.859389627410598</v>
      </c>
      <c r="Z24" s="8">
        <v>5341</v>
      </c>
    </row>
    <row r="25" spans="1:26" ht="18.75" customHeight="1" x14ac:dyDescent="0.2">
      <c r="A25" s="5" t="s">
        <v>13</v>
      </c>
      <c r="B25" s="20">
        <f t="shared" si="39"/>
        <v>-47</v>
      </c>
      <c r="C25" s="20">
        <v>-8</v>
      </c>
      <c r="D25" s="21">
        <f t="shared" si="3"/>
        <v>0.20512820512820507</v>
      </c>
      <c r="E25" s="20">
        <f t="shared" si="40"/>
        <v>-35</v>
      </c>
      <c r="F25" s="20">
        <f t="shared" si="40"/>
        <v>-6</v>
      </c>
      <c r="G25" s="20">
        <v>4</v>
      </c>
      <c r="H25" s="20">
        <v>1</v>
      </c>
      <c r="I25" s="20">
        <v>39</v>
      </c>
      <c r="J25" s="20">
        <v>7</v>
      </c>
      <c r="K25" s="30">
        <f t="shared" si="5"/>
        <v>-26.964560862865948</v>
      </c>
      <c r="L25" s="30">
        <f t="shared" si="6"/>
        <v>3.0816640986132513</v>
      </c>
      <c r="M25" s="30">
        <f t="shared" si="7"/>
        <v>30.046224961479197</v>
      </c>
      <c r="N25" s="20">
        <f>P25-T25</f>
        <v>-12</v>
      </c>
      <c r="O25" s="20">
        <f t="shared" si="41"/>
        <v>-2</v>
      </c>
      <c r="P25" s="20">
        <f t="shared" si="42"/>
        <v>29</v>
      </c>
      <c r="Q25" s="20">
        <v>-1</v>
      </c>
      <c r="R25" s="20">
        <v>23</v>
      </c>
      <c r="S25" s="20">
        <v>6</v>
      </c>
      <c r="T25" s="20">
        <f t="shared" si="43"/>
        <v>41</v>
      </c>
      <c r="U25" s="20">
        <v>1</v>
      </c>
      <c r="V25" s="20">
        <v>16</v>
      </c>
      <c r="W25" s="20">
        <v>25</v>
      </c>
      <c r="X25" s="33">
        <f t="shared" si="9"/>
        <v>-9.2449922958397543</v>
      </c>
      <c r="Z25" s="8">
        <v>1298</v>
      </c>
    </row>
    <row r="26" spans="1:26" ht="18.75" customHeight="1" x14ac:dyDescent="0.2">
      <c r="A26" s="3" t="s">
        <v>12</v>
      </c>
      <c r="B26" s="24">
        <f t="shared" si="39"/>
        <v>-104</v>
      </c>
      <c r="C26" s="24">
        <v>-40</v>
      </c>
      <c r="D26" s="25">
        <f t="shared" si="3"/>
        <v>0.625</v>
      </c>
      <c r="E26" s="24">
        <f t="shared" si="40"/>
        <v>-80</v>
      </c>
      <c r="F26" s="24">
        <f t="shared" si="40"/>
        <v>-11</v>
      </c>
      <c r="G26" s="24">
        <v>3</v>
      </c>
      <c r="H26" s="24">
        <v>-6</v>
      </c>
      <c r="I26" s="24">
        <v>83</v>
      </c>
      <c r="J26" s="24">
        <v>5</v>
      </c>
      <c r="K26" s="32">
        <f t="shared" si="5"/>
        <v>-25.70694087403599</v>
      </c>
      <c r="L26" s="32">
        <f t="shared" si="6"/>
        <v>0.96401028277634959</v>
      </c>
      <c r="M26" s="32">
        <f t="shared" si="7"/>
        <v>26.67095115681234</v>
      </c>
      <c r="N26" s="24">
        <f t="shared" si="41"/>
        <v>-24</v>
      </c>
      <c r="O26" s="24">
        <f t="shared" si="41"/>
        <v>-29</v>
      </c>
      <c r="P26" s="24">
        <f t="shared" si="42"/>
        <v>70</v>
      </c>
      <c r="Q26" s="24">
        <v>-32</v>
      </c>
      <c r="R26" s="24">
        <v>39</v>
      </c>
      <c r="S26" s="24">
        <v>31</v>
      </c>
      <c r="T26" s="24">
        <f t="shared" si="43"/>
        <v>94</v>
      </c>
      <c r="U26" s="24">
        <v>-3</v>
      </c>
      <c r="V26" s="24">
        <v>60</v>
      </c>
      <c r="W26" s="24">
        <v>34</v>
      </c>
      <c r="X26" s="32">
        <f t="shared" si="9"/>
        <v>-7.7120822622107967</v>
      </c>
      <c r="Z26" s="8">
        <v>3112</v>
      </c>
    </row>
    <row r="27" spans="1:26" ht="18.75" customHeight="1" x14ac:dyDescent="0.2">
      <c r="A27" s="1" t="s">
        <v>11</v>
      </c>
      <c r="B27" s="22">
        <f t="shared" si="39"/>
        <v>-155</v>
      </c>
      <c r="C27" s="22">
        <v>24</v>
      </c>
      <c r="D27" s="23">
        <f t="shared" si="3"/>
        <v>-0.13407821229050276</v>
      </c>
      <c r="E27" s="22">
        <f t="shared" si="40"/>
        <v>-128</v>
      </c>
      <c r="F27" s="22">
        <f t="shared" si="40"/>
        <v>-2</v>
      </c>
      <c r="G27" s="22">
        <v>26</v>
      </c>
      <c r="H27" s="22">
        <v>4</v>
      </c>
      <c r="I27" s="22">
        <v>154</v>
      </c>
      <c r="J27" s="22">
        <v>6</v>
      </c>
      <c r="K27" s="31">
        <f t="shared" si="5"/>
        <v>-16.642829280977768</v>
      </c>
      <c r="L27" s="31">
        <f t="shared" si="6"/>
        <v>3.3805746976986089</v>
      </c>
      <c r="M27" s="31">
        <f t="shared" si="7"/>
        <v>20.023403978676374</v>
      </c>
      <c r="N27" s="27">
        <f t="shared" si="41"/>
        <v>-27</v>
      </c>
      <c r="O27" s="28">
        <f t="shared" si="41"/>
        <v>26</v>
      </c>
      <c r="P27" s="27">
        <f t="shared" si="42"/>
        <v>174</v>
      </c>
      <c r="Q27" s="28">
        <v>23</v>
      </c>
      <c r="R27" s="28">
        <v>58</v>
      </c>
      <c r="S27" s="28">
        <v>116</v>
      </c>
      <c r="T27" s="27">
        <f t="shared" si="43"/>
        <v>201</v>
      </c>
      <c r="U27" s="28">
        <v>-3</v>
      </c>
      <c r="V27" s="28">
        <v>77</v>
      </c>
      <c r="W27" s="28">
        <v>124</v>
      </c>
      <c r="X27" s="35">
        <f t="shared" si="9"/>
        <v>-3.5105968014562476</v>
      </c>
      <c r="Z27" s="8">
        <v>7691</v>
      </c>
    </row>
    <row r="28" spans="1:26" ht="18.75" customHeight="1" x14ac:dyDescent="0.2">
      <c r="A28" s="5" t="s">
        <v>10</v>
      </c>
      <c r="B28" s="20">
        <f t="shared" si="39"/>
        <v>-104</v>
      </c>
      <c r="C28" s="20">
        <v>-16</v>
      </c>
      <c r="D28" s="21">
        <f t="shared" si="3"/>
        <v>0.18181818181818188</v>
      </c>
      <c r="E28" s="20">
        <f t="shared" si="40"/>
        <v>-66</v>
      </c>
      <c r="F28" s="20">
        <f t="shared" si="40"/>
        <v>-9</v>
      </c>
      <c r="G28" s="20">
        <v>5</v>
      </c>
      <c r="H28" s="20">
        <v>-8</v>
      </c>
      <c r="I28" s="20">
        <v>71</v>
      </c>
      <c r="J28" s="20">
        <v>1</v>
      </c>
      <c r="K28" s="30">
        <f t="shared" si="5"/>
        <v>-23.272214386459801</v>
      </c>
      <c r="L28" s="30">
        <f t="shared" si="6"/>
        <v>1.7630465444287731</v>
      </c>
      <c r="M28" s="30">
        <f t="shared" si="7"/>
        <v>25.035260930888576</v>
      </c>
      <c r="N28" s="20">
        <f t="shared" si="41"/>
        <v>-38</v>
      </c>
      <c r="O28" s="20">
        <f t="shared" si="41"/>
        <v>-7</v>
      </c>
      <c r="P28" s="20">
        <f t="shared" si="42"/>
        <v>52</v>
      </c>
      <c r="Q28" s="20">
        <v>1</v>
      </c>
      <c r="R28" s="20">
        <v>27</v>
      </c>
      <c r="S28" s="20">
        <v>25</v>
      </c>
      <c r="T28" s="20">
        <f t="shared" si="43"/>
        <v>90</v>
      </c>
      <c r="U28" s="20">
        <v>8</v>
      </c>
      <c r="V28" s="20">
        <v>38</v>
      </c>
      <c r="W28" s="20">
        <v>52</v>
      </c>
      <c r="X28" s="30">
        <f t="shared" si="9"/>
        <v>-13.399153737658674</v>
      </c>
      <c r="Z28" s="8">
        <v>2836</v>
      </c>
    </row>
    <row r="29" spans="1:26" ht="18.75" customHeight="1" x14ac:dyDescent="0.2">
      <c r="A29" s="3" t="s">
        <v>9</v>
      </c>
      <c r="B29" s="24">
        <f t="shared" si="39"/>
        <v>-33</v>
      </c>
      <c r="C29" s="24">
        <v>64</v>
      </c>
      <c r="D29" s="25">
        <f t="shared" si="3"/>
        <v>-0.65979381443298968</v>
      </c>
      <c r="E29" s="24">
        <f t="shared" si="40"/>
        <v>-78</v>
      </c>
      <c r="F29" s="24">
        <f t="shared" si="40"/>
        <v>5</v>
      </c>
      <c r="G29" s="24">
        <v>55</v>
      </c>
      <c r="H29" s="24">
        <v>-5</v>
      </c>
      <c r="I29" s="24">
        <v>133</v>
      </c>
      <c r="J29" s="24">
        <v>-10</v>
      </c>
      <c r="K29" s="32">
        <f t="shared" si="5"/>
        <v>-9.6106456382454422</v>
      </c>
      <c r="L29" s="32">
        <f t="shared" si="6"/>
        <v>6.7767373090192216</v>
      </c>
      <c r="M29" s="32">
        <f t="shared" si="7"/>
        <v>16.387382947264662</v>
      </c>
      <c r="N29" s="26">
        <f t="shared" si="41"/>
        <v>45</v>
      </c>
      <c r="O29" s="24">
        <f t="shared" si="41"/>
        <v>59</v>
      </c>
      <c r="P29" s="26">
        <f>R29+S29</f>
        <v>247</v>
      </c>
      <c r="Q29" s="24">
        <v>6</v>
      </c>
      <c r="R29" s="24">
        <v>80</v>
      </c>
      <c r="S29" s="24">
        <v>167</v>
      </c>
      <c r="T29" s="26">
        <f>V29+W29</f>
        <v>202</v>
      </c>
      <c r="U29" s="24">
        <v>-53</v>
      </c>
      <c r="V29" s="24">
        <v>87</v>
      </c>
      <c r="W29" s="24">
        <v>115</v>
      </c>
      <c r="X29" s="32">
        <f t="shared" si="9"/>
        <v>5.5446032528339089</v>
      </c>
      <c r="Z29" s="8">
        <v>8116</v>
      </c>
    </row>
    <row r="30" spans="1:26" ht="18.75" customHeight="1" x14ac:dyDescent="0.2">
      <c r="A30" s="3" t="s">
        <v>8</v>
      </c>
      <c r="B30" s="24">
        <f>E30+N30</f>
        <v>-218</v>
      </c>
      <c r="C30" s="24">
        <v>-47</v>
      </c>
      <c r="D30" s="25">
        <f t="shared" si="3"/>
        <v>0.27485380116959068</v>
      </c>
      <c r="E30" s="24">
        <f t="shared" si="40"/>
        <v>-118</v>
      </c>
      <c r="F30" s="24">
        <f t="shared" si="40"/>
        <v>12</v>
      </c>
      <c r="G30" s="24">
        <v>28</v>
      </c>
      <c r="H30" s="24">
        <v>-1</v>
      </c>
      <c r="I30" s="24">
        <v>146</v>
      </c>
      <c r="J30" s="24">
        <v>-13</v>
      </c>
      <c r="K30" s="33">
        <f t="shared" si="5"/>
        <v>-14.761070803102328</v>
      </c>
      <c r="L30" s="33">
        <f t="shared" si="6"/>
        <v>3.5026269702276709</v>
      </c>
      <c r="M30" s="33">
        <f t="shared" si="7"/>
        <v>18.263697773329998</v>
      </c>
      <c r="N30" s="24">
        <f t="shared" si="41"/>
        <v>-100</v>
      </c>
      <c r="O30" s="24">
        <f t="shared" si="41"/>
        <v>-59</v>
      </c>
      <c r="P30" s="24">
        <f t="shared" si="42"/>
        <v>197</v>
      </c>
      <c r="Q30" s="24">
        <v>-23</v>
      </c>
      <c r="R30" s="24">
        <v>123</v>
      </c>
      <c r="S30" s="24">
        <v>74</v>
      </c>
      <c r="T30" s="24">
        <f t="shared" si="43"/>
        <v>297</v>
      </c>
      <c r="U30" s="24">
        <v>36</v>
      </c>
      <c r="V30" s="24">
        <v>145</v>
      </c>
      <c r="W30" s="24">
        <v>152</v>
      </c>
      <c r="X30" s="32">
        <f t="shared" si="9"/>
        <v>-12.509382036527395</v>
      </c>
      <c r="Z30" s="8">
        <v>7994</v>
      </c>
    </row>
    <row r="31" spans="1:26" ht="18.75" customHeight="1" x14ac:dyDescent="0.2">
      <c r="A31" s="1" t="s">
        <v>7</v>
      </c>
      <c r="B31" s="22">
        <f t="shared" si="39"/>
        <v>-96</v>
      </c>
      <c r="C31" s="22">
        <v>33</v>
      </c>
      <c r="D31" s="23">
        <f t="shared" si="3"/>
        <v>-0.2558139534883721</v>
      </c>
      <c r="E31" s="22">
        <f t="shared" si="40"/>
        <v>-78</v>
      </c>
      <c r="F31" s="22">
        <f t="shared" si="40"/>
        <v>11</v>
      </c>
      <c r="G31" s="22">
        <v>39</v>
      </c>
      <c r="H31" s="22">
        <v>6</v>
      </c>
      <c r="I31" s="22">
        <v>117</v>
      </c>
      <c r="J31" s="22">
        <v>-5</v>
      </c>
      <c r="K31" s="31">
        <f t="shared" si="5"/>
        <v>-11.021619330224672</v>
      </c>
      <c r="L31" s="31">
        <f t="shared" si="6"/>
        <v>5.5108096651123359</v>
      </c>
      <c r="M31" s="31">
        <f t="shared" si="7"/>
        <v>16.532428995337007</v>
      </c>
      <c r="N31" s="22">
        <f t="shared" si="41"/>
        <v>-18</v>
      </c>
      <c r="O31" s="22">
        <f t="shared" si="41"/>
        <v>22</v>
      </c>
      <c r="P31" s="22">
        <f t="shared" si="42"/>
        <v>154</v>
      </c>
      <c r="Q31" s="22">
        <v>-14</v>
      </c>
      <c r="R31" s="22">
        <v>53</v>
      </c>
      <c r="S31" s="22">
        <v>101</v>
      </c>
      <c r="T31" s="22">
        <f t="shared" si="43"/>
        <v>172</v>
      </c>
      <c r="U31" s="22">
        <v>-36</v>
      </c>
      <c r="V31" s="22">
        <v>89</v>
      </c>
      <c r="W31" s="22">
        <v>83</v>
      </c>
      <c r="X31" s="34">
        <f t="shared" si="9"/>
        <v>-2.5434506146672322</v>
      </c>
      <c r="Z31" s="8">
        <v>7077</v>
      </c>
    </row>
    <row r="32" spans="1:26" ht="18.75" customHeight="1" x14ac:dyDescent="0.2">
      <c r="A32" s="5" t="s">
        <v>6</v>
      </c>
      <c r="B32" s="20">
        <f t="shared" si="39"/>
        <v>-4</v>
      </c>
      <c r="C32" s="20">
        <v>13</v>
      </c>
      <c r="D32" s="21">
        <f t="shared" si="3"/>
        <v>-0.76470588235294112</v>
      </c>
      <c r="E32" s="20">
        <f t="shared" si="40"/>
        <v>-1</v>
      </c>
      <c r="F32" s="20">
        <f t="shared" si="40"/>
        <v>9</v>
      </c>
      <c r="G32" s="20">
        <v>18</v>
      </c>
      <c r="H32" s="20">
        <v>4</v>
      </c>
      <c r="I32" s="20">
        <v>19</v>
      </c>
      <c r="J32" s="20">
        <v>-5</v>
      </c>
      <c r="K32" s="30">
        <f t="shared" si="5"/>
        <v>-0.526592943654555</v>
      </c>
      <c r="L32" s="30">
        <f t="shared" si="6"/>
        <v>9.4786729857819907</v>
      </c>
      <c r="M32" s="30">
        <f t="shared" si="7"/>
        <v>10.005265929436547</v>
      </c>
      <c r="N32" s="20">
        <f t="shared" si="41"/>
        <v>-3</v>
      </c>
      <c r="O32" s="26">
        <f t="shared" si="41"/>
        <v>4</v>
      </c>
      <c r="P32" s="20">
        <f t="shared" si="42"/>
        <v>86</v>
      </c>
      <c r="Q32" s="26">
        <v>13</v>
      </c>
      <c r="R32" s="26">
        <v>20</v>
      </c>
      <c r="S32" s="26">
        <v>66</v>
      </c>
      <c r="T32" s="20">
        <f t="shared" si="43"/>
        <v>89</v>
      </c>
      <c r="U32" s="26">
        <v>9</v>
      </c>
      <c r="V32" s="26">
        <v>30</v>
      </c>
      <c r="W32" s="26">
        <v>59</v>
      </c>
      <c r="X32" s="33">
        <f t="shared" si="9"/>
        <v>-1.5797788309636651</v>
      </c>
      <c r="Z32" s="8">
        <v>1899</v>
      </c>
    </row>
    <row r="33" spans="1:26" ht="18.75" customHeight="1" x14ac:dyDescent="0.2">
      <c r="A33" s="3" t="s">
        <v>5</v>
      </c>
      <c r="B33" s="24">
        <f>E33+N33</f>
        <v>-128</v>
      </c>
      <c r="C33" s="24">
        <v>1</v>
      </c>
      <c r="D33" s="25">
        <f t="shared" si="3"/>
        <v>-7.7519379844961378E-3</v>
      </c>
      <c r="E33" s="24">
        <f t="shared" si="40"/>
        <v>-117</v>
      </c>
      <c r="F33" s="24">
        <f t="shared" si="40"/>
        <v>21</v>
      </c>
      <c r="G33" s="24">
        <v>30</v>
      </c>
      <c r="H33" s="24">
        <v>-5</v>
      </c>
      <c r="I33" s="24">
        <v>147</v>
      </c>
      <c r="J33" s="24">
        <v>-26</v>
      </c>
      <c r="K33" s="32">
        <f t="shared" si="5"/>
        <v>-15.785213167835943</v>
      </c>
      <c r="L33" s="32">
        <f t="shared" si="6"/>
        <v>4.0474905558553695</v>
      </c>
      <c r="M33" s="32">
        <f t="shared" si="7"/>
        <v>19.832703723691314</v>
      </c>
      <c r="N33" s="24">
        <f t="shared" si="41"/>
        <v>-11</v>
      </c>
      <c r="O33" s="24">
        <f t="shared" si="41"/>
        <v>-20</v>
      </c>
      <c r="P33" s="24">
        <f t="shared" si="42"/>
        <v>194</v>
      </c>
      <c r="Q33" s="24">
        <v>-20</v>
      </c>
      <c r="R33" s="24">
        <v>91</v>
      </c>
      <c r="S33" s="24">
        <v>103</v>
      </c>
      <c r="T33" s="24">
        <f t="shared" si="43"/>
        <v>205</v>
      </c>
      <c r="U33" s="24">
        <v>0</v>
      </c>
      <c r="V33" s="24">
        <v>110</v>
      </c>
      <c r="W33" s="24">
        <v>95</v>
      </c>
      <c r="X33" s="32">
        <f t="shared" si="9"/>
        <v>-1.4840798704803022</v>
      </c>
      <c r="Z33" s="8">
        <v>7412</v>
      </c>
    </row>
    <row r="34" spans="1:26" ht="18.75" customHeight="1" x14ac:dyDescent="0.2">
      <c r="A34" s="3" t="s">
        <v>4</v>
      </c>
      <c r="B34" s="24">
        <f t="shared" si="39"/>
        <v>-95</v>
      </c>
      <c r="C34" s="24">
        <v>-36</v>
      </c>
      <c r="D34" s="25">
        <f t="shared" si="3"/>
        <v>0.61016949152542366</v>
      </c>
      <c r="E34" s="24">
        <f t="shared" si="40"/>
        <v>-56</v>
      </c>
      <c r="F34" s="24">
        <f t="shared" si="40"/>
        <v>2</v>
      </c>
      <c r="G34" s="24">
        <v>22</v>
      </c>
      <c r="H34" s="24">
        <v>0</v>
      </c>
      <c r="I34" s="24">
        <v>78</v>
      </c>
      <c r="J34" s="24">
        <v>-2</v>
      </c>
      <c r="K34" s="32">
        <f t="shared" si="5"/>
        <v>-10.91617933723197</v>
      </c>
      <c r="L34" s="32">
        <f t="shared" si="6"/>
        <v>4.2884990253411308</v>
      </c>
      <c r="M34" s="32">
        <f t="shared" si="7"/>
        <v>15.2046783625731</v>
      </c>
      <c r="N34" s="24">
        <f t="shared" si="41"/>
        <v>-39</v>
      </c>
      <c r="O34" s="24">
        <f t="shared" si="41"/>
        <v>-38</v>
      </c>
      <c r="P34" s="24">
        <f t="shared" si="42"/>
        <v>111</v>
      </c>
      <c r="Q34" s="24">
        <v>-30</v>
      </c>
      <c r="R34" s="24">
        <v>45</v>
      </c>
      <c r="S34" s="24">
        <v>66</v>
      </c>
      <c r="T34" s="24">
        <f t="shared" si="43"/>
        <v>150</v>
      </c>
      <c r="U34" s="24">
        <v>8</v>
      </c>
      <c r="V34" s="24">
        <v>73</v>
      </c>
      <c r="W34" s="24">
        <v>77</v>
      </c>
      <c r="X34" s="32">
        <f t="shared" si="9"/>
        <v>-7.60233918128655</v>
      </c>
      <c r="Z34" s="8">
        <v>5130</v>
      </c>
    </row>
    <row r="35" spans="1:26" ht="18.75" customHeight="1" x14ac:dyDescent="0.2">
      <c r="A35" s="1" t="s">
        <v>3</v>
      </c>
      <c r="B35" s="22">
        <f>E35+N35</f>
        <v>-52</v>
      </c>
      <c r="C35" s="22">
        <v>13</v>
      </c>
      <c r="D35" s="23">
        <f t="shared" si="3"/>
        <v>-0.19999999999999996</v>
      </c>
      <c r="E35" s="22">
        <f t="shared" si="40"/>
        <v>-62</v>
      </c>
      <c r="F35" s="22">
        <f t="shared" si="40"/>
        <v>6</v>
      </c>
      <c r="G35" s="22">
        <v>21</v>
      </c>
      <c r="H35" s="22">
        <v>0</v>
      </c>
      <c r="I35" s="22">
        <v>83</v>
      </c>
      <c r="J35" s="22">
        <v>-6</v>
      </c>
      <c r="K35" s="31">
        <f t="shared" si="5"/>
        <v>-11.643192488262912</v>
      </c>
      <c r="L35" s="31">
        <f t="shared" si="6"/>
        <v>3.9436619718309855</v>
      </c>
      <c r="M35" s="31">
        <f t="shared" si="7"/>
        <v>15.586854460093896</v>
      </c>
      <c r="N35" s="27">
        <f t="shared" si="41"/>
        <v>10</v>
      </c>
      <c r="O35" s="28">
        <f t="shared" si="41"/>
        <v>7</v>
      </c>
      <c r="P35" s="27">
        <f t="shared" si="42"/>
        <v>165</v>
      </c>
      <c r="Q35" s="28">
        <v>34</v>
      </c>
      <c r="R35" s="28">
        <v>70</v>
      </c>
      <c r="S35" s="28">
        <v>95</v>
      </c>
      <c r="T35" s="27">
        <f t="shared" si="43"/>
        <v>155</v>
      </c>
      <c r="U35" s="28">
        <v>27</v>
      </c>
      <c r="V35" s="28">
        <v>72</v>
      </c>
      <c r="W35" s="28">
        <v>83</v>
      </c>
      <c r="X35" s="35">
        <f t="shared" si="9"/>
        <v>1.8779342723004695</v>
      </c>
      <c r="Z35" s="8">
        <v>5325</v>
      </c>
    </row>
    <row r="36" spans="1:26" ht="18.75" customHeight="1" x14ac:dyDescent="0.2">
      <c r="A36" s="5" t="s">
        <v>2</v>
      </c>
      <c r="B36" s="20">
        <f t="shared" si="39"/>
        <v>-77</v>
      </c>
      <c r="C36" s="20">
        <v>-2</v>
      </c>
      <c r="D36" s="21">
        <f t="shared" si="3"/>
        <v>2.6666666666666616E-2</v>
      </c>
      <c r="E36" s="20">
        <f t="shared" si="40"/>
        <v>-54</v>
      </c>
      <c r="F36" s="20">
        <f t="shared" si="40"/>
        <v>-9</v>
      </c>
      <c r="G36" s="20">
        <v>4</v>
      </c>
      <c r="H36" s="20">
        <v>-6</v>
      </c>
      <c r="I36" s="20">
        <v>58</v>
      </c>
      <c r="J36" s="20">
        <v>3</v>
      </c>
      <c r="K36" s="30">
        <f t="shared" si="5"/>
        <v>-27.878162106350029</v>
      </c>
      <c r="L36" s="30">
        <f t="shared" si="6"/>
        <v>2.0650490449148169</v>
      </c>
      <c r="M36" s="30">
        <f t="shared" si="7"/>
        <v>29.94321115126484</v>
      </c>
      <c r="N36" s="20">
        <f t="shared" si="41"/>
        <v>-23</v>
      </c>
      <c r="O36" s="20">
        <f t="shared" si="41"/>
        <v>7</v>
      </c>
      <c r="P36" s="20">
        <f t="shared" si="42"/>
        <v>25</v>
      </c>
      <c r="Q36" s="20">
        <v>-3</v>
      </c>
      <c r="R36" s="20">
        <v>4</v>
      </c>
      <c r="S36" s="20">
        <v>21</v>
      </c>
      <c r="T36" s="20">
        <f t="shared" si="43"/>
        <v>48</v>
      </c>
      <c r="U36" s="20">
        <v>-10</v>
      </c>
      <c r="V36" s="20">
        <v>20</v>
      </c>
      <c r="W36" s="20">
        <v>28</v>
      </c>
      <c r="X36" s="30">
        <f t="shared" si="9"/>
        <v>-11.874032008260196</v>
      </c>
      <c r="Z36" s="8">
        <v>1937</v>
      </c>
    </row>
    <row r="37" spans="1:26" ht="18.75" customHeight="1" x14ac:dyDescent="0.2">
      <c r="A37" s="3" t="s">
        <v>1</v>
      </c>
      <c r="B37" s="24">
        <f t="shared" si="39"/>
        <v>-57</v>
      </c>
      <c r="C37" s="24">
        <v>6</v>
      </c>
      <c r="D37" s="25">
        <f t="shared" si="3"/>
        <v>-9.5238095238095233E-2</v>
      </c>
      <c r="E37" s="24">
        <f t="shared" si="40"/>
        <v>-28</v>
      </c>
      <c r="F37" s="24">
        <f t="shared" si="40"/>
        <v>8</v>
      </c>
      <c r="G37" s="24">
        <v>3</v>
      </c>
      <c r="H37" s="24">
        <v>0</v>
      </c>
      <c r="I37" s="24">
        <v>31</v>
      </c>
      <c r="J37" s="24">
        <v>-8</v>
      </c>
      <c r="K37" s="32">
        <f t="shared" si="5"/>
        <v>-20.100502512562816</v>
      </c>
      <c r="L37" s="32">
        <f t="shared" si="6"/>
        <v>2.1536252692031588</v>
      </c>
      <c r="M37" s="32">
        <f t="shared" si="7"/>
        <v>22.254127781765973</v>
      </c>
      <c r="N37" s="24">
        <f t="shared" si="41"/>
        <v>-29</v>
      </c>
      <c r="O37" s="24">
        <f t="shared" si="41"/>
        <v>-2</v>
      </c>
      <c r="P37" s="26">
        <f t="shared" si="42"/>
        <v>30</v>
      </c>
      <c r="Q37" s="24">
        <v>5</v>
      </c>
      <c r="R37" s="24">
        <v>15</v>
      </c>
      <c r="S37" s="24">
        <v>15</v>
      </c>
      <c r="T37" s="26">
        <f t="shared" si="43"/>
        <v>59</v>
      </c>
      <c r="U37" s="24">
        <v>7</v>
      </c>
      <c r="V37" s="24">
        <v>20</v>
      </c>
      <c r="W37" s="24">
        <v>39</v>
      </c>
      <c r="X37" s="32">
        <f t="shared" si="9"/>
        <v>-20.8183776022972</v>
      </c>
      <c r="Z37" s="8">
        <v>1393</v>
      </c>
    </row>
    <row r="38" spans="1:26" ht="18.75" customHeight="1" x14ac:dyDescent="0.2">
      <c r="A38" s="1" t="s">
        <v>0</v>
      </c>
      <c r="B38" s="22">
        <f t="shared" si="39"/>
        <v>-30</v>
      </c>
      <c r="C38" s="22">
        <v>-6</v>
      </c>
      <c r="D38" s="23">
        <f t="shared" si="3"/>
        <v>0.25</v>
      </c>
      <c r="E38" s="22">
        <f t="shared" si="40"/>
        <v>-26</v>
      </c>
      <c r="F38" s="22">
        <f t="shared" si="40"/>
        <v>1</v>
      </c>
      <c r="G38" s="22">
        <v>3</v>
      </c>
      <c r="H38" s="22">
        <v>1</v>
      </c>
      <c r="I38" s="22">
        <v>29</v>
      </c>
      <c r="J38" s="22">
        <v>0</v>
      </c>
      <c r="K38" s="31">
        <f t="shared" si="5"/>
        <v>-20.3125</v>
      </c>
      <c r="L38" s="31">
        <f t="shared" si="6"/>
        <v>2.34375</v>
      </c>
      <c r="M38" s="31">
        <f t="shared" si="7"/>
        <v>22.65625</v>
      </c>
      <c r="N38" s="27">
        <f t="shared" si="41"/>
        <v>-4</v>
      </c>
      <c r="O38" s="22">
        <f t="shared" si="41"/>
        <v>-7</v>
      </c>
      <c r="P38" s="22">
        <f t="shared" si="42"/>
        <v>28</v>
      </c>
      <c r="Q38" s="22">
        <v>-13</v>
      </c>
      <c r="R38" s="22">
        <v>14</v>
      </c>
      <c r="S38" s="22">
        <v>14</v>
      </c>
      <c r="T38" s="22">
        <f t="shared" si="43"/>
        <v>32</v>
      </c>
      <c r="U38" s="22">
        <v>-6</v>
      </c>
      <c r="V38" s="22">
        <v>13</v>
      </c>
      <c r="W38" s="22">
        <v>19</v>
      </c>
      <c r="X38" s="34">
        <f t="shared" si="9"/>
        <v>-3.125</v>
      </c>
      <c r="Z38" s="8">
        <v>1280</v>
      </c>
    </row>
    <row r="39" spans="1:26" x14ac:dyDescent="0.2">
      <c r="A39" s="36" t="s">
        <v>56</v>
      </c>
    </row>
    <row r="40" spans="1:26" x14ac:dyDescent="0.2">
      <c r="A40" s="37" t="s">
        <v>55</v>
      </c>
    </row>
  </sheetData>
  <mergeCells count="19">
    <mergeCell ref="A5:A8"/>
    <mergeCell ref="B5:D5"/>
    <mergeCell ref="E5:M5"/>
    <mergeCell ref="N5:X5"/>
    <mergeCell ref="C6:C8"/>
    <mergeCell ref="D6:D8"/>
    <mergeCell ref="F6:F8"/>
    <mergeCell ref="H6:H8"/>
    <mergeCell ref="J6:J8"/>
    <mergeCell ref="K6:M6"/>
    <mergeCell ref="X7:X8"/>
    <mergeCell ref="O6:O8"/>
    <mergeCell ref="P6:S6"/>
    <mergeCell ref="T6:W6"/>
    <mergeCell ref="K7:K8"/>
    <mergeCell ref="Q7:Q8"/>
    <mergeCell ref="R7:R8"/>
    <mergeCell ref="U7:U8"/>
    <mergeCell ref="V7:V8"/>
  </mergeCells>
  <phoneticPr fontId="3"/>
  <pageMargins left="0.70866141732283472" right="0.70866141732283472" top="0.74803149606299213" bottom="0.74803149606299213" header="0.31496062992125984" footer="0.31496062992125984"/>
  <pageSetup paperSize="9" scale="72" orientation="landscape" r:id="rId1"/>
  <rowBreaks count="2" manualBreakCount="2">
    <brk id="31" max="16383" man="1"/>
    <brk id="39" max="23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男女計</vt:lpstr>
      <vt:lpstr>男計</vt:lpstr>
      <vt:lpstr>女計</vt:lpstr>
      <vt:lpstr>女計!Print_Area</vt:lpstr>
      <vt:lpstr>男計!Print_Area</vt:lpstr>
      <vt:lpstr>男女計!Print_Area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山本 航大</cp:lastModifiedBy>
  <cp:lastPrinted>2022-11-25T01:32:40Z</cp:lastPrinted>
  <dcterms:created xsi:type="dcterms:W3CDTF">2017-09-15T07:21:02Z</dcterms:created>
  <dcterms:modified xsi:type="dcterms:W3CDTF">2025-11-14T00:50:13Z</dcterms:modified>
</cp:coreProperties>
</file>