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58" activeTab="0"/>
  </bookViews>
  <sheets>
    <sheet name="17.4" sheetId="1" r:id="rId1"/>
    <sheet name="17.5" sheetId="2" r:id="rId2"/>
    <sheet name="17.6" sheetId="3" r:id="rId3"/>
    <sheet name="17.7" sheetId="4" r:id="rId4"/>
    <sheet name="17.8" sheetId="5" r:id="rId5"/>
    <sheet name="17.9" sheetId="6" r:id="rId6"/>
    <sheet name="17.10" sheetId="7" r:id="rId7"/>
    <sheet name="17.11" sheetId="8" r:id="rId8"/>
  </sheets>
  <definedNames>
    <definedName name="\A" localSheetId="6">'17.10'!$D$35:$D$36</definedName>
    <definedName name="\A" localSheetId="7">'17.11'!$D$35:$D$36</definedName>
    <definedName name="\A" localSheetId="0">'17.4'!$D$36:$D$37</definedName>
    <definedName name="\A" localSheetId="1">'17.5'!$D$36:$D$37</definedName>
    <definedName name="\A" localSheetId="2">'17.6'!$D$36:$D$37</definedName>
    <definedName name="\A" localSheetId="3">'17.7'!$D$36:$D$37</definedName>
    <definedName name="\A" localSheetId="4">'17.8'!$D$36:$D$37</definedName>
    <definedName name="\A" localSheetId="5">'17.9'!$D$36:$D$37</definedName>
    <definedName name="\A">#REF!</definedName>
    <definedName name="\C" localSheetId="6">'17.10'!$O$49:$O$57</definedName>
    <definedName name="\C" localSheetId="7">'17.11'!$O$49:$O$57</definedName>
    <definedName name="\C" localSheetId="0">'17.4'!$O$50:$O$58</definedName>
    <definedName name="\C" localSheetId="1">'17.5'!$O$50:$O$58</definedName>
    <definedName name="\C" localSheetId="2">'17.6'!$O$50:$O$58</definedName>
    <definedName name="\C" localSheetId="3">'17.7'!$O$50:$O$58</definedName>
    <definedName name="\C" localSheetId="4">'17.8'!$O$50:$O$58</definedName>
    <definedName name="\C" localSheetId="5">'17.9'!$O$50:$O$58</definedName>
    <definedName name="\C">#REF!</definedName>
    <definedName name="\Q" localSheetId="6">'17.10'!$O$49</definedName>
    <definedName name="\Q" localSheetId="7">'17.11'!$O$49</definedName>
    <definedName name="\Q" localSheetId="0">'17.4'!$O$50</definedName>
    <definedName name="\Q" localSheetId="1">'17.5'!$O$50</definedName>
    <definedName name="\Q" localSheetId="2">'17.6'!$O$50</definedName>
    <definedName name="\Q" localSheetId="3">'17.7'!$O$50</definedName>
    <definedName name="\Q" localSheetId="4">'17.8'!$O$50</definedName>
    <definedName name="\Q" localSheetId="5">'17.9'!$O$50</definedName>
    <definedName name="\Q">#REF!</definedName>
    <definedName name="\S" localSheetId="6">'17.10'!$F$50:$F$52</definedName>
    <definedName name="\S" localSheetId="7">'17.11'!$F$50:$F$52</definedName>
    <definedName name="\S" localSheetId="0">'17.4'!$F$51:$F$53</definedName>
    <definedName name="\S" localSheetId="1">'17.5'!$F$51:$F$53</definedName>
    <definedName name="\S" localSheetId="2">'17.6'!$F$51:$F$53</definedName>
    <definedName name="\S" localSheetId="3">'17.7'!$F$51:$F$53</definedName>
    <definedName name="\S" localSheetId="4">'17.8'!$F$51:$F$53</definedName>
    <definedName name="\S" localSheetId="5">'17.9'!$F$51:$F$53</definedName>
    <definedName name="\S">#REF!</definedName>
    <definedName name="\Z" localSheetId="6">'17.10'!$K$50:$L$94</definedName>
    <definedName name="\Z" localSheetId="7">'17.11'!$K$50:$L$94</definedName>
    <definedName name="\Z" localSheetId="0">'17.4'!$K$51:$L$95</definedName>
    <definedName name="\Z" localSheetId="1">'17.5'!$K$51:$L$95</definedName>
    <definedName name="\Z" localSheetId="2">'17.6'!$K$51:$L$95</definedName>
    <definedName name="\Z" localSheetId="3">'17.7'!$K$51:$L$95</definedName>
    <definedName name="\Z" localSheetId="4">'17.8'!$K$51:$L$95</definedName>
    <definedName name="\Z" localSheetId="5">'17.9'!$K$51:$L$95</definedName>
    <definedName name="\Z">#REF!</definedName>
    <definedName name="1" localSheetId="6">'17.10'!$C$6:$D$9</definedName>
    <definedName name="1" localSheetId="7">'17.11'!$C$6:$D$9</definedName>
    <definedName name="1" localSheetId="0">'17.4'!$C$6:$D$9</definedName>
    <definedName name="1" localSheetId="1">'17.5'!$C$6:$D$9</definedName>
    <definedName name="1" localSheetId="2">'17.6'!$C$6:$D$9</definedName>
    <definedName name="1" localSheetId="3">'17.7'!$C$6:$D$9</definedName>
    <definedName name="1" localSheetId="4">'17.8'!$C$6:$D$9</definedName>
    <definedName name="1" localSheetId="5">'17.9'!$C$6:$D$9</definedName>
    <definedName name="1">#REF!</definedName>
    <definedName name="10" localSheetId="6">'17.10'!$F$13:$I$15</definedName>
    <definedName name="10" localSheetId="7">'17.11'!$F$13:$I$15</definedName>
    <definedName name="10" localSheetId="0">'17.4'!$F$13:$I$15</definedName>
    <definedName name="10" localSheetId="1">'17.5'!$F$13:$I$15</definedName>
    <definedName name="10" localSheetId="2">'17.6'!$F$13:$I$15</definedName>
    <definedName name="10" localSheetId="3">'17.7'!$F$13:$I$15</definedName>
    <definedName name="10" localSheetId="4">'17.8'!$F$13:$I$15</definedName>
    <definedName name="10" localSheetId="5">'17.9'!$F$13:$I$15</definedName>
    <definedName name="10">#REF!</definedName>
    <definedName name="11" localSheetId="6">'17.10'!#REF!</definedName>
    <definedName name="11" localSheetId="7">'17.11'!#REF!</definedName>
    <definedName name="11" localSheetId="0">'17.4'!#REF!</definedName>
    <definedName name="11" localSheetId="1">'17.5'!#REF!</definedName>
    <definedName name="11" localSheetId="2">'17.6'!#REF!</definedName>
    <definedName name="11" localSheetId="3">'17.7'!#REF!</definedName>
    <definedName name="11" localSheetId="4">'17.8'!#REF!</definedName>
    <definedName name="11" localSheetId="5">'17.9'!#REF!</definedName>
    <definedName name="11">#REF!</definedName>
    <definedName name="12" localSheetId="6">'17.10'!$F$17:$I$20</definedName>
    <definedName name="12" localSheetId="7">'17.11'!$F$17:$I$20</definedName>
    <definedName name="12" localSheetId="0">'17.4'!$F$17:$I$21</definedName>
    <definedName name="12" localSheetId="1">'17.5'!$F$17:$I$21</definedName>
    <definedName name="12" localSheetId="2">'17.6'!$F$17:$I$21</definedName>
    <definedName name="12" localSheetId="3">'17.7'!$F$17:$I$21</definedName>
    <definedName name="12" localSheetId="4">'17.8'!$F$17:$I$21</definedName>
    <definedName name="12" localSheetId="5">'17.9'!$F$17:$I$21</definedName>
    <definedName name="12">#REF!</definedName>
    <definedName name="13" localSheetId="6">'17.10'!$F$22:$I$25</definedName>
    <definedName name="13" localSheetId="7">'17.11'!$F$22:$I$25</definedName>
    <definedName name="13" localSheetId="0">'17.4'!$F$23:$I$26</definedName>
    <definedName name="13" localSheetId="1">'17.5'!$F$23:$I$26</definedName>
    <definedName name="13" localSheetId="2">'17.6'!$F$23:$I$26</definedName>
    <definedName name="13" localSheetId="3">'17.7'!$F$23:$I$26</definedName>
    <definedName name="13" localSheetId="4">'17.8'!$F$23:$I$26</definedName>
    <definedName name="13" localSheetId="5">'17.9'!$F$23:$I$26</definedName>
    <definedName name="13">#REF!</definedName>
    <definedName name="14" localSheetId="6">'17.10'!$F$27:$I$29</definedName>
    <definedName name="14" localSheetId="7">'17.11'!$F$27:$I$29</definedName>
    <definedName name="14" localSheetId="0">'17.4'!$F$28:$I$30</definedName>
    <definedName name="14" localSheetId="1">'17.5'!$F$28:$I$30</definedName>
    <definedName name="14" localSheetId="2">'17.6'!$F$28:$I$30</definedName>
    <definedName name="14" localSheetId="3">'17.7'!$F$28:$I$30</definedName>
    <definedName name="14" localSheetId="4">'17.8'!$F$28:$I$30</definedName>
    <definedName name="14" localSheetId="5">'17.9'!$F$28:$I$30</definedName>
    <definedName name="14">#REF!</definedName>
    <definedName name="15" localSheetId="6">'17.10'!$K$6:$M$9</definedName>
    <definedName name="15" localSheetId="7">'17.11'!$K$6:$M$9</definedName>
    <definedName name="15" localSheetId="0">'17.4'!$K$6:$M$9</definedName>
    <definedName name="15" localSheetId="1">'17.5'!$K$6:$M$9</definedName>
    <definedName name="15" localSheetId="2">'17.6'!$K$6:$M$9</definedName>
    <definedName name="15" localSheetId="3">'17.7'!$K$6:$M$9</definedName>
    <definedName name="15" localSheetId="4">'17.8'!$K$6:$M$9</definedName>
    <definedName name="15" localSheetId="5">'17.9'!$K$6:$M$9</definedName>
    <definedName name="15">#REF!</definedName>
    <definedName name="16" localSheetId="6">'17.10'!$K$11:$M$11</definedName>
    <definedName name="16" localSheetId="7">'17.11'!$K$11:$M$11</definedName>
    <definedName name="16" localSheetId="0">'17.4'!$K$11:$M$11</definedName>
    <definedName name="16" localSheetId="1">'17.5'!$K$11:$M$11</definedName>
    <definedName name="16" localSheetId="2">'17.6'!$K$11:$M$11</definedName>
    <definedName name="16" localSheetId="3">'17.7'!$K$11:$M$11</definedName>
    <definedName name="16" localSheetId="4">'17.8'!$K$11:$M$11</definedName>
    <definedName name="16" localSheetId="5">'17.9'!$K$11:$M$11</definedName>
    <definedName name="16">#REF!</definedName>
    <definedName name="17" localSheetId="6">'17.10'!$K$13:$M$15</definedName>
    <definedName name="17" localSheetId="7">'17.11'!$K$13:$M$15</definedName>
    <definedName name="17" localSheetId="0">'17.4'!$K$13:$M$15</definedName>
    <definedName name="17" localSheetId="1">'17.5'!$K$13:$M$15</definedName>
    <definedName name="17" localSheetId="2">'17.6'!$K$13:$M$15</definedName>
    <definedName name="17" localSheetId="3">'17.7'!$K$13:$M$15</definedName>
    <definedName name="17" localSheetId="4">'17.8'!$K$13:$M$15</definedName>
    <definedName name="17" localSheetId="5">'17.9'!$K$13:$M$15</definedName>
    <definedName name="17">#REF!</definedName>
    <definedName name="18" localSheetId="6">'17.10'!#REF!</definedName>
    <definedName name="18" localSheetId="7">'17.11'!#REF!</definedName>
    <definedName name="18" localSheetId="0">'17.4'!#REF!</definedName>
    <definedName name="18" localSheetId="1">'17.5'!#REF!</definedName>
    <definedName name="18" localSheetId="2">'17.6'!#REF!</definedName>
    <definedName name="18" localSheetId="3">'17.7'!#REF!</definedName>
    <definedName name="18" localSheetId="4">'17.8'!#REF!</definedName>
    <definedName name="18" localSheetId="5">'17.9'!#REF!</definedName>
    <definedName name="18">#REF!</definedName>
    <definedName name="19" localSheetId="6">'17.10'!$K$17:$M$20</definedName>
    <definedName name="19" localSheetId="7">'17.11'!$K$17:$M$20</definedName>
    <definedName name="19" localSheetId="0">'17.4'!$K$17:$M$21</definedName>
    <definedName name="19" localSheetId="1">'17.5'!$K$17:$M$21</definedName>
    <definedName name="19" localSheetId="2">'17.6'!$K$17:$M$21</definedName>
    <definedName name="19" localSheetId="3">'17.7'!$K$17:$M$21</definedName>
    <definedName name="19" localSheetId="4">'17.8'!$K$17:$M$21</definedName>
    <definedName name="19" localSheetId="5">'17.9'!$K$17:$M$21</definedName>
    <definedName name="19">#REF!</definedName>
    <definedName name="2" localSheetId="6">'17.10'!$C$11:$D$11</definedName>
    <definedName name="2" localSheetId="7">'17.11'!$C$11:$D$11</definedName>
    <definedName name="2" localSheetId="0">'17.4'!$C$11:$D$11</definedName>
    <definedName name="2" localSheetId="1">'17.5'!$C$11:$D$11</definedName>
    <definedName name="2" localSheetId="2">'17.6'!$C$11:$D$11</definedName>
    <definedName name="2" localSheetId="3">'17.7'!$C$11:$D$11</definedName>
    <definedName name="2" localSheetId="4">'17.8'!$C$11:$D$11</definedName>
    <definedName name="2" localSheetId="5">'17.9'!$C$11:$D$11</definedName>
    <definedName name="2">#REF!</definedName>
    <definedName name="20" localSheetId="6">'17.10'!$K$22:$M$25</definedName>
    <definedName name="20" localSheetId="7">'17.11'!$K$22:$M$25</definedName>
    <definedName name="20" localSheetId="0">'17.4'!$K$23:$M$26</definedName>
    <definedName name="20" localSheetId="1">'17.5'!$K$23:$M$26</definedName>
    <definedName name="20" localSheetId="2">'17.6'!$K$23:$M$26</definedName>
    <definedName name="20" localSheetId="3">'17.7'!$K$23:$M$26</definedName>
    <definedName name="20" localSheetId="4">'17.8'!$K$23:$M$26</definedName>
    <definedName name="20" localSheetId="5">'17.9'!$K$23:$M$26</definedName>
    <definedName name="20">#REF!</definedName>
    <definedName name="21" localSheetId="6">'17.10'!$K$27:$M$29</definedName>
    <definedName name="21" localSheetId="7">'17.11'!$K$27:$M$29</definedName>
    <definedName name="21" localSheetId="0">'17.4'!$K$28:$M$30</definedName>
    <definedName name="21" localSheetId="1">'17.5'!$K$28:$M$30</definedName>
    <definedName name="21" localSheetId="2">'17.6'!$K$28:$M$30</definedName>
    <definedName name="21" localSheetId="3">'17.7'!$K$28:$M$30</definedName>
    <definedName name="21" localSheetId="4">'17.8'!$K$28:$M$30</definedName>
    <definedName name="21" localSheetId="5">'17.9'!$K$28:$M$30</definedName>
    <definedName name="21">#REF!</definedName>
    <definedName name="3" localSheetId="6">'17.10'!$C$13:$D$15</definedName>
    <definedName name="3" localSheetId="7">'17.11'!$C$13:$D$15</definedName>
    <definedName name="3" localSheetId="0">'17.4'!$C$13:$D$15</definedName>
    <definedName name="3" localSheetId="1">'17.5'!$C$13:$D$15</definedName>
    <definedName name="3" localSheetId="2">'17.6'!$C$13:$D$15</definedName>
    <definedName name="3" localSheetId="3">'17.7'!$C$13:$D$15</definedName>
    <definedName name="3" localSheetId="4">'17.8'!$C$13:$D$15</definedName>
    <definedName name="3" localSheetId="5">'17.9'!$C$13:$D$15</definedName>
    <definedName name="3">#REF!</definedName>
    <definedName name="4" localSheetId="6">'17.10'!#REF!</definedName>
    <definedName name="4" localSheetId="7">'17.11'!#REF!</definedName>
    <definedName name="4" localSheetId="0">'17.4'!#REF!</definedName>
    <definedName name="4" localSheetId="1">'17.5'!#REF!</definedName>
    <definedName name="4" localSheetId="2">'17.6'!#REF!</definedName>
    <definedName name="4" localSheetId="3">'17.7'!#REF!</definedName>
    <definedName name="4" localSheetId="4">'17.8'!#REF!</definedName>
    <definedName name="4" localSheetId="5">'17.9'!#REF!</definedName>
    <definedName name="4">#REF!</definedName>
    <definedName name="5" localSheetId="6">'17.10'!$C$17:$D$20</definedName>
    <definedName name="5" localSheetId="7">'17.11'!$C$17:$D$20</definedName>
    <definedName name="5" localSheetId="0">'17.4'!$C$17:$D$21</definedName>
    <definedName name="5" localSheetId="1">'17.5'!$C$17:$D$21</definedName>
    <definedName name="5" localSheetId="2">'17.6'!$C$17:$D$21</definedName>
    <definedName name="5" localSheetId="3">'17.7'!$C$17:$D$21</definedName>
    <definedName name="5" localSheetId="4">'17.8'!$C$17:$D$21</definedName>
    <definedName name="5" localSheetId="5">'17.9'!$C$17:$D$21</definedName>
    <definedName name="5">#REF!</definedName>
    <definedName name="6" localSheetId="6">'17.10'!$C$22:$D$25</definedName>
    <definedName name="6" localSheetId="7">'17.11'!$C$22:$D$25</definedName>
    <definedName name="6" localSheetId="0">'17.4'!$C$23:$D$26</definedName>
    <definedName name="6" localSheetId="1">'17.5'!$C$23:$D$26</definedName>
    <definedName name="6" localSheetId="2">'17.6'!$C$23:$D$26</definedName>
    <definedName name="6" localSheetId="3">'17.7'!$C$23:$D$26</definedName>
    <definedName name="6" localSheetId="4">'17.8'!$C$23:$D$26</definedName>
    <definedName name="6" localSheetId="5">'17.9'!$C$23:$D$26</definedName>
    <definedName name="6">#REF!</definedName>
    <definedName name="7" localSheetId="6">'17.10'!$C$27:$D$29</definedName>
    <definedName name="7" localSheetId="7">'17.11'!$C$27:$D$29</definedName>
    <definedName name="7" localSheetId="0">'17.4'!$C$28:$D$30</definedName>
    <definedName name="7" localSheetId="1">'17.5'!$C$28:$D$30</definedName>
    <definedName name="7" localSheetId="2">'17.6'!$C$28:$D$30</definedName>
    <definedName name="7" localSheetId="3">'17.7'!$C$28:$D$30</definedName>
    <definedName name="7" localSheetId="4">'17.8'!$C$28:$D$30</definedName>
    <definedName name="7" localSheetId="5">'17.9'!$C$28:$D$30</definedName>
    <definedName name="7">#REF!</definedName>
    <definedName name="8" localSheetId="6">'17.10'!$F$6:$I$9</definedName>
    <definedName name="8" localSheetId="7">'17.11'!$F$6:$I$9</definedName>
    <definedName name="8" localSheetId="0">'17.4'!$F$6:$I$9</definedName>
    <definedName name="8" localSheetId="1">'17.5'!$F$6:$I$9</definedName>
    <definedName name="8" localSheetId="2">'17.6'!$F$6:$I$9</definedName>
    <definedName name="8" localSheetId="3">'17.7'!$F$6:$I$9</definedName>
    <definedName name="8" localSheetId="4">'17.8'!$F$6:$I$9</definedName>
    <definedName name="8" localSheetId="5">'17.9'!$F$6:$I$9</definedName>
    <definedName name="8">#REF!</definedName>
    <definedName name="9" localSheetId="6">'17.10'!$F$11:$I$11</definedName>
    <definedName name="9" localSheetId="7">'17.11'!$F$11:$I$11</definedName>
    <definedName name="9" localSheetId="0">'17.4'!$F$11:$I$11</definedName>
    <definedName name="9" localSheetId="1">'17.5'!$F$11:$I$11</definedName>
    <definedName name="9" localSheetId="2">'17.6'!$F$11:$I$11</definedName>
    <definedName name="9" localSheetId="3">'17.7'!$F$11:$I$11</definedName>
    <definedName name="9" localSheetId="4">'17.8'!$F$11:$I$11</definedName>
    <definedName name="9" localSheetId="5">'17.9'!$F$11:$I$11</definedName>
    <definedName name="9">#REF!</definedName>
    <definedName name="_xlnm.Print_Area" localSheetId="6">'17.10'!$A$1:$P$32</definedName>
    <definedName name="_xlnm.Print_Area" localSheetId="7">'17.11'!$A$1:$P$32</definedName>
    <definedName name="_xlnm.Print_Area" localSheetId="0">'17.4'!$A$1:$P$33</definedName>
    <definedName name="_xlnm.Print_Area" localSheetId="1">'17.5'!$A$1:$P$33</definedName>
    <definedName name="_xlnm.Print_Area" localSheetId="2">'17.6'!$A$1:$P$33</definedName>
    <definedName name="_xlnm.Print_Area" localSheetId="3">'17.7'!$A$1:$P$33</definedName>
    <definedName name="_xlnm.Print_Area" localSheetId="4">'17.8'!$A$1:$P$33</definedName>
    <definedName name="_xlnm.Print_Area" localSheetId="5">'17.9'!$A$1:$P$33</definedName>
    <definedName name="ﾃﾞｨﾚｸﾄﾘ変換" localSheetId="6">'17.10'!$F$44</definedName>
    <definedName name="ﾃﾞｨﾚｸﾄﾘ変換" localSheetId="7">'17.11'!$F$44</definedName>
    <definedName name="ﾃﾞｨﾚｸﾄﾘ変換" localSheetId="0">'17.4'!$F$45</definedName>
    <definedName name="ﾃﾞｨﾚｸﾄﾘ変換" localSheetId="1">'17.5'!$F$45</definedName>
    <definedName name="ﾃﾞｨﾚｸﾄﾘ変換" localSheetId="2">'17.6'!$F$45</definedName>
    <definedName name="ﾃﾞｨﾚｸﾄﾘ変換" localSheetId="3">'17.7'!$F$45</definedName>
    <definedName name="ﾃﾞｨﾚｸﾄﾘ変換" localSheetId="4">'17.8'!$F$45</definedName>
    <definedName name="ﾃﾞｨﾚｸﾄﾘ変換" localSheetId="5">'17.9'!$F$45</definedName>
    <definedName name="ﾃﾞｨﾚｸﾄﾘ変換">#REF!</definedName>
    <definedName name="記載等" localSheetId="6">'17.10'!$G$3:$N$30</definedName>
    <definedName name="記載等" localSheetId="7">'17.11'!$G$3:$N$30</definedName>
    <definedName name="記載等" localSheetId="0">'17.4'!$G$3:$N$31</definedName>
    <definedName name="記載等" localSheetId="1">'17.5'!$G$3:$N$31</definedName>
    <definedName name="記載等" localSheetId="2">'17.6'!$G$3:$N$31</definedName>
    <definedName name="記載等" localSheetId="3">'17.7'!$G$3:$N$31</definedName>
    <definedName name="記載等" localSheetId="4">'17.8'!$G$3:$N$31</definedName>
    <definedName name="記載等" localSheetId="5">'17.9'!$G$3:$N$31</definedName>
    <definedName name="記載等">#REF!</definedName>
    <definedName name="住基" localSheetId="6">'17.10'!$C$6:$P$30</definedName>
    <definedName name="住基" localSheetId="7">'17.11'!$C$6:$P$30</definedName>
    <definedName name="住基" localSheetId="0">'17.4'!$C$6:$P$31</definedName>
    <definedName name="住基" localSheetId="1">'17.5'!$C$6:$P$31</definedName>
    <definedName name="住基" localSheetId="2">'17.6'!$C$6:$P$31</definedName>
    <definedName name="住基" localSheetId="3">'17.7'!$C$6:$P$31</definedName>
    <definedName name="住基" localSheetId="4">'17.8'!$C$6:$P$31</definedName>
    <definedName name="住基" localSheetId="5">'17.9'!$C$6:$P$31</definedName>
    <definedName name="住基">#REF!</definedName>
    <definedName name="人口等" localSheetId="6">'17.10'!$C$3:$F$32</definedName>
    <definedName name="人口等" localSheetId="7">'17.11'!$C$3:$F$32</definedName>
    <definedName name="人口等" localSheetId="0">'17.4'!$C$3:$F$33</definedName>
    <definedName name="人口等" localSheetId="1">'17.5'!$C$3:$F$33</definedName>
    <definedName name="人口等" localSheetId="2">'17.6'!$C$3:$F$33</definedName>
    <definedName name="人口等" localSheetId="3">'17.7'!$C$3:$F$33</definedName>
    <definedName name="人口等" localSheetId="4">'17.8'!$C$3:$F$33</definedName>
    <definedName name="人口等" localSheetId="5">'17.9'!$C$3:$F$33</definedName>
    <definedName name="人口等">#REF!</definedName>
    <definedName name="数値削除" localSheetId="6">'17.10'!#REF!</definedName>
    <definedName name="数値削除" localSheetId="7">'17.11'!#REF!</definedName>
    <definedName name="数値削除" localSheetId="0">'17.4'!#REF!</definedName>
    <definedName name="数値削除" localSheetId="1">'17.5'!#REF!</definedName>
    <definedName name="数値削除" localSheetId="2">'17.6'!#REF!</definedName>
    <definedName name="数値削除" localSheetId="3">'17.7'!#REF!</definedName>
    <definedName name="数値削除" localSheetId="4">'17.8'!#REF!</definedName>
    <definedName name="数値削除" localSheetId="5">'17.9'!#REF!</definedName>
    <definedName name="数値削除">#REF!</definedName>
    <definedName name="年報" localSheetId="6">'17.10'!$C$6:$P$32</definedName>
    <definedName name="年報" localSheetId="7">'17.11'!$C$6:$P$32</definedName>
    <definedName name="年報" localSheetId="0">'17.4'!$C$6:$P$33</definedName>
    <definedName name="年報" localSheetId="1">'17.5'!$C$6:$P$33</definedName>
    <definedName name="年報" localSheetId="2">'17.6'!$C$6:$P$33</definedName>
    <definedName name="年報" localSheetId="3">'17.7'!$C$6:$P$33</definedName>
    <definedName name="年報" localSheetId="4">'17.8'!$C$6:$P$33</definedName>
    <definedName name="年報" localSheetId="5">'17.9'!$C$6:$P$33</definedName>
    <definedName name="年報">#REF!</definedName>
  </definedNames>
  <calcPr fullCalcOnLoad="1"/>
</workbook>
</file>

<file path=xl/sharedStrings.xml><?xml version="1.0" encoding="utf-8"?>
<sst xmlns="http://schemas.openxmlformats.org/spreadsheetml/2006/main" count="564" uniqueCount="57">
  <si>
    <t xml:space="preserve"> 市町村名</t>
  </si>
  <si>
    <t>住民基本台帳月報</t>
  </si>
  <si>
    <t>区　分</t>
  </si>
  <si>
    <t>鳥取市</t>
  </si>
  <si>
    <t>米子市</t>
  </si>
  <si>
    <t>倉吉市</t>
  </si>
  <si>
    <t>境港市</t>
  </si>
  <si>
    <t>計</t>
  </si>
  <si>
    <t>岩美町</t>
  </si>
  <si>
    <t>三朝町</t>
  </si>
  <si>
    <t>北条町</t>
  </si>
  <si>
    <t>大栄町</t>
  </si>
  <si>
    <t>日吉津村</t>
  </si>
  <si>
    <t>大山町</t>
  </si>
  <si>
    <t>日南町</t>
  </si>
  <si>
    <t>日野町</t>
  </si>
  <si>
    <t>江府町</t>
  </si>
  <si>
    <t>男</t>
  </si>
  <si>
    <t>女</t>
  </si>
  <si>
    <t>世帯数</t>
  </si>
  <si>
    <t>届出</t>
  </si>
  <si>
    <t>出生</t>
  </si>
  <si>
    <t>他</t>
  </si>
  <si>
    <t>鳥　取　県</t>
  </si>
  <si>
    <t>岩美郡</t>
  </si>
  <si>
    <t>湯梨浜町</t>
  </si>
  <si>
    <t>琴浦町</t>
  </si>
  <si>
    <t>南部町</t>
  </si>
  <si>
    <t>伯耆町</t>
  </si>
  <si>
    <t>八頭町</t>
  </si>
  <si>
    <t>東伯郡</t>
  </si>
  <si>
    <t>西伯郡</t>
  </si>
  <si>
    <t>（平成17年4月末現在）</t>
  </si>
  <si>
    <t>人口（人）</t>
  </si>
  <si>
    <t>記　　　載</t>
  </si>
  <si>
    <t>消　　　除</t>
  </si>
  <si>
    <t>職　　権</t>
  </si>
  <si>
    <t>計</t>
  </si>
  <si>
    <t>死亡</t>
  </si>
  <si>
    <t>増減</t>
  </si>
  <si>
    <t>郡　計</t>
  </si>
  <si>
    <t>合　計</t>
  </si>
  <si>
    <t>都　市</t>
  </si>
  <si>
    <t>八頭郡</t>
  </si>
  <si>
    <t>日野郡</t>
  </si>
  <si>
    <t>若桜町</t>
  </si>
  <si>
    <t>智頭町</t>
  </si>
  <si>
    <t>（平成17年5月末現在）</t>
  </si>
  <si>
    <t>（平成17年6月末現在）</t>
  </si>
  <si>
    <t>（平成17年7月末現在）</t>
  </si>
  <si>
    <t>（平成17年8月末現在）</t>
  </si>
  <si>
    <t>（平成17年9月末現在）</t>
  </si>
  <si>
    <t>（平成17年10月末現在）</t>
  </si>
  <si>
    <t>（平成17年11月末現在）</t>
  </si>
  <si>
    <t>北栄町</t>
  </si>
  <si>
    <t/>
  </si>
  <si>
    <t>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</si>
</sst>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</numFmts>
  <fonts count="1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b/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Alignment="1">
      <alignment/>
    </xf>
    <xf numFmtId="0" fontId="0" fillId="0" borderId="0" xfId="0" applyAlignment="1">
      <alignment/>
    </xf>
    <xf numFmtId="0" fontId="0" fillId="0" borderId="2" xfId="0" applyAlignment="1">
      <alignment/>
    </xf>
    <xf numFmtId="177" fontId="11" fillId="0" borderId="3" xfId="0" applyNumberFormat="1" applyFont="1" applyBorder="1" applyAlignment="1" applyProtection="1">
      <alignment vertical="center"/>
      <protection locked="0"/>
    </xf>
    <xf numFmtId="177" fontId="9" fillId="0" borderId="3" xfId="0" applyNumberFormat="1" applyFont="1" applyBorder="1" applyAlignment="1">
      <alignment vertical="center"/>
    </xf>
    <xf numFmtId="177" fontId="10" fillId="0" borderId="3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 locked="0"/>
    </xf>
    <xf numFmtId="177" fontId="9" fillId="0" borderId="5" xfId="0" applyNumberFormat="1" applyFont="1" applyBorder="1" applyAlignment="1">
      <alignment vertical="center"/>
    </xf>
    <xf numFmtId="177" fontId="10" fillId="0" borderId="5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horizontal="right" vertical="center"/>
    </xf>
    <xf numFmtId="177" fontId="11" fillId="2" borderId="5" xfId="0" applyNumberFormat="1" applyFont="1" applyFill="1" applyBorder="1" applyAlignment="1" applyProtection="1">
      <alignment vertical="center"/>
      <protection locked="0"/>
    </xf>
    <xf numFmtId="177" fontId="9" fillId="3" borderId="5" xfId="0" applyNumberFormat="1" applyFont="1" applyFill="1" applyBorder="1" applyAlignment="1">
      <alignment vertical="center"/>
    </xf>
    <xf numFmtId="177" fontId="10" fillId="3" borderId="5" xfId="0" applyNumberFormat="1" applyFont="1" applyFill="1" applyBorder="1" applyAlignment="1">
      <alignment vertical="center"/>
    </xf>
    <xf numFmtId="177" fontId="9" fillId="3" borderId="6" xfId="0" applyNumberFormat="1" applyFont="1" applyFill="1" applyBorder="1" applyAlignment="1">
      <alignment horizontal="right" vertical="center"/>
    </xf>
    <xf numFmtId="177" fontId="9" fillId="3" borderId="3" xfId="0" applyNumberFormat="1" applyFont="1" applyFill="1" applyBorder="1" applyAlignment="1">
      <alignment vertical="center"/>
    </xf>
    <xf numFmtId="177" fontId="10" fillId="3" borderId="3" xfId="0" applyNumberFormat="1" applyFont="1" applyFill="1" applyBorder="1" applyAlignment="1">
      <alignment vertical="center"/>
    </xf>
    <xf numFmtId="177" fontId="9" fillId="3" borderId="4" xfId="0" applyNumberFormat="1" applyFont="1" applyFill="1" applyBorder="1" applyAlignment="1">
      <alignment horizontal="right" vertical="center"/>
    </xf>
    <xf numFmtId="177" fontId="9" fillId="4" borderId="7" xfId="0" applyNumberFormat="1" applyFont="1" applyFill="1" applyBorder="1" applyAlignment="1">
      <alignment vertical="center"/>
    </xf>
    <xf numFmtId="177" fontId="9" fillId="4" borderId="8" xfId="0" applyNumberFormat="1" applyFont="1" applyFill="1" applyBorder="1" applyAlignment="1">
      <alignment horizontal="right" vertical="center"/>
    </xf>
    <xf numFmtId="177" fontId="9" fillId="0" borderId="9" xfId="0" applyNumberFormat="1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 locked="0"/>
    </xf>
    <xf numFmtId="177" fontId="10" fillId="0" borderId="9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horizontal="right" vertical="center"/>
    </xf>
    <xf numFmtId="177" fontId="9" fillId="3" borderId="11" xfId="0" applyNumberFormat="1" applyFont="1" applyFill="1" applyBorder="1" applyAlignment="1">
      <alignment vertical="center"/>
    </xf>
    <xf numFmtId="177" fontId="10" fillId="3" borderId="11" xfId="0" applyNumberFormat="1" applyFont="1" applyFill="1" applyBorder="1" applyAlignment="1">
      <alignment vertical="center"/>
    </xf>
    <xf numFmtId="177" fontId="9" fillId="3" borderId="12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3" borderId="11" xfId="0" applyFont="1" applyFill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3" borderId="5" xfId="0" applyFont="1" applyFill="1" applyBorder="1" applyAlignment="1">
      <alignment horizontal="distributed" vertical="center"/>
    </xf>
    <xf numFmtId="177" fontId="11" fillId="0" borderId="3" xfId="0" applyNumberFormat="1" applyFont="1" applyAlignment="1" applyProtection="1">
      <alignment vertical="center"/>
      <protection locked="0"/>
    </xf>
    <xf numFmtId="177" fontId="9" fillId="0" borderId="3" xfId="0" applyNumberFormat="1" applyFont="1" applyAlignment="1">
      <alignment vertical="center"/>
    </xf>
    <xf numFmtId="177" fontId="10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horizontal="right" vertical="center"/>
    </xf>
    <xf numFmtId="177" fontId="11" fillId="0" borderId="5" xfId="0" applyNumberFormat="1" applyFont="1" applyAlignment="1" applyProtection="1">
      <alignment vertical="center"/>
      <protection locked="0"/>
    </xf>
    <xf numFmtId="177" fontId="9" fillId="0" borderId="5" xfId="0" applyNumberFormat="1" applyFont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horizontal="right" vertical="center"/>
    </xf>
    <xf numFmtId="177" fontId="11" fillId="2" borderId="5" xfId="0" applyNumberFormat="1" applyFont="1" applyFill="1" applyAlignment="1" applyProtection="1">
      <alignment vertical="center"/>
      <protection locked="0"/>
    </xf>
    <xf numFmtId="177" fontId="9" fillId="3" borderId="5" xfId="0" applyNumberFormat="1" applyFont="1" applyFill="1" applyAlignment="1">
      <alignment vertical="center"/>
    </xf>
    <xf numFmtId="177" fontId="10" fillId="5" borderId="5" xfId="0" applyNumberFormat="1" applyFont="1" applyFill="1" applyBorder="1" applyAlignment="1">
      <alignment vertical="center"/>
    </xf>
    <xf numFmtId="177" fontId="9" fillId="5" borderId="6" xfId="0" applyNumberFormat="1" applyFont="1" applyFill="1" applyBorder="1" applyAlignment="1">
      <alignment horizontal="right"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>
      <alignment vertical="center"/>
    </xf>
    <xf numFmtId="177" fontId="9" fillId="3" borderId="17" xfId="0" applyNumberFormat="1" applyFont="1" applyFill="1" applyBorder="1" applyAlignment="1">
      <alignment vertical="center"/>
    </xf>
    <xf numFmtId="177" fontId="10" fillId="5" borderId="11" xfId="0" applyNumberFormat="1" applyFont="1" applyFill="1" applyBorder="1" applyAlignment="1">
      <alignment vertical="center"/>
    </xf>
    <xf numFmtId="177" fontId="9" fillId="5" borderId="12" xfId="0" applyNumberFormat="1" applyFont="1" applyFill="1" applyBorder="1" applyAlignment="1">
      <alignment horizontal="right" vertical="center"/>
    </xf>
    <xf numFmtId="177" fontId="9" fillId="3" borderId="18" xfId="0" applyNumberFormat="1" applyFont="1" applyFill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horizontal="right" vertical="center"/>
    </xf>
    <xf numFmtId="177" fontId="9" fillId="3" borderId="3" xfId="0" applyNumberFormat="1" applyFont="1" applyFill="1" applyAlignment="1">
      <alignment vertical="center"/>
    </xf>
    <xf numFmtId="177" fontId="10" fillId="5" borderId="7" xfId="0" applyNumberFormat="1" applyFont="1" applyFill="1" applyBorder="1" applyAlignment="1">
      <alignment vertical="center"/>
    </xf>
    <xf numFmtId="177" fontId="9" fillId="5" borderId="8" xfId="0" applyNumberFormat="1" applyFont="1" applyFill="1" applyBorder="1" applyAlignment="1">
      <alignment horizontal="right" vertical="center"/>
    </xf>
    <xf numFmtId="177" fontId="9" fillId="4" borderId="3" xfId="0" applyNumberFormat="1" applyFont="1" applyFill="1" applyAlignment="1">
      <alignment vertical="center"/>
    </xf>
    <xf numFmtId="177" fontId="10" fillId="4" borderId="19" xfId="0" applyNumberFormat="1" applyFont="1" applyFill="1" applyBorder="1" applyAlignment="1">
      <alignment vertical="center"/>
    </xf>
    <xf numFmtId="177" fontId="9" fillId="4" borderId="20" xfId="0" applyNumberFormat="1" applyFont="1" applyFill="1" applyBorder="1" applyAlignment="1">
      <alignment horizontal="right" vertical="center"/>
    </xf>
    <xf numFmtId="177" fontId="9" fillId="0" borderId="21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/>
    </xf>
    <xf numFmtId="0" fontId="12" fillId="0" borderId="41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distributed" textRotation="255" indent="1"/>
    </xf>
    <xf numFmtId="0" fontId="7" fillId="0" borderId="40" xfId="0" applyFont="1" applyBorder="1" applyAlignment="1">
      <alignment horizontal="center" vertical="distributed" textRotation="255" indent="1"/>
    </xf>
    <xf numFmtId="0" fontId="7" fillId="0" borderId="41" xfId="0" applyFont="1" applyBorder="1" applyAlignment="1">
      <alignment horizontal="center" vertical="distributed" textRotation="255" indent="1"/>
    </xf>
    <xf numFmtId="0" fontId="0" fillId="0" borderId="40" xfId="0" applyBorder="1" applyAlignment="1">
      <alignment horizontal="center" vertical="distributed" textRotation="255" indent="1"/>
    </xf>
    <xf numFmtId="0" fontId="0" fillId="0" borderId="41" xfId="0" applyBorder="1" applyAlignment="1">
      <alignment horizontal="center" vertical="distributed" textRotation="255" indent="1"/>
    </xf>
    <xf numFmtId="0" fontId="7" fillId="0" borderId="13" xfId="0" applyFont="1" applyBorder="1" applyAlignment="1">
      <alignment horizontal="distributed" vertical="center" indent="3"/>
    </xf>
    <xf numFmtId="0" fontId="7" fillId="0" borderId="32" xfId="0" applyFont="1" applyBorder="1" applyAlignment="1">
      <alignment horizontal="distributed" vertical="center" indent="3"/>
    </xf>
    <xf numFmtId="0" fontId="7" fillId="0" borderId="33" xfId="0" applyFont="1" applyBorder="1" applyAlignment="1">
      <alignment horizontal="distributed" vertical="center" indent="3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3"/>
  <sheetViews>
    <sheetView tabSelected="1" showOutlineSymbols="0" zoomScale="87" zoomScaleNormal="87" workbookViewId="0" topLeftCell="A1">
      <pane xSplit="2" ySplit="5" topLeftCell="C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0" sqref="G30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</v>
      </c>
      <c r="E1" s="3" t="s">
        <v>32</v>
      </c>
      <c r="M1" s="4" t="s">
        <v>23</v>
      </c>
      <c r="Q1" s="6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88" t="s">
        <v>2</v>
      </c>
      <c r="B3" s="89"/>
      <c r="C3" s="102" t="s">
        <v>33</v>
      </c>
      <c r="D3" s="103"/>
      <c r="E3" s="104"/>
      <c r="F3" s="78" t="s">
        <v>19</v>
      </c>
      <c r="G3" s="81" t="s">
        <v>34</v>
      </c>
      <c r="H3" s="82"/>
      <c r="I3" s="82"/>
      <c r="J3" s="83"/>
      <c r="K3" s="81" t="s">
        <v>35</v>
      </c>
      <c r="L3" s="82"/>
      <c r="M3" s="82"/>
      <c r="N3" s="83"/>
      <c r="O3" s="66" t="s">
        <v>39</v>
      </c>
      <c r="P3" s="6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72" t="s">
        <v>0</v>
      </c>
      <c r="B4" s="73"/>
      <c r="C4" s="84" t="s">
        <v>17</v>
      </c>
      <c r="D4" s="84" t="s">
        <v>18</v>
      </c>
      <c r="E4" s="84" t="s">
        <v>7</v>
      </c>
      <c r="F4" s="79"/>
      <c r="G4" s="84" t="s">
        <v>20</v>
      </c>
      <c r="H4" s="85" t="s">
        <v>36</v>
      </c>
      <c r="I4" s="86"/>
      <c r="J4" s="87"/>
      <c r="K4" s="84" t="s">
        <v>20</v>
      </c>
      <c r="L4" s="85" t="s">
        <v>36</v>
      </c>
      <c r="M4" s="86"/>
      <c r="N4" s="87"/>
      <c r="O4" s="68"/>
      <c r="P4" s="69"/>
      <c r="Q4" s="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74"/>
      <c r="B5" s="75"/>
      <c r="C5" s="80"/>
      <c r="D5" s="80"/>
      <c r="E5" s="80"/>
      <c r="F5" s="80"/>
      <c r="G5" s="80"/>
      <c r="H5" s="32" t="s">
        <v>21</v>
      </c>
      <c r="I5" s="32" t="s">
        <v>22</v>
      </c>
      <c r="J5" s="32" t="s">
        <v>37</v>
      </c>
      <c r="K5" s="80"/>
      <c r="L5" s="32" t="s">
        <v>38</v>
      </c>
      <c r="M5" s="32" t="s">
        <v>22</v>
      </c>
      <c r="N5" s="32" t="s">
        <v>37</v>
      </c>
      <c r="O5" s="70"/>
      <c r="P5" s="71"/>
      <c r="Q5" s="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92" t="s">
        <v>42</v>
      </c>
      <c r="B6" s="33" t="s">
        <v>3</v>
      </c>
      <c r="C6" s="38">
        <v>96581</v>
      </c>
      <c r="D6" s="38">
        <v>103408</v>
      </c>
      <c r="E6" s="39">
        <f>C6+D6</f>
        <v>199989</v>
      </c>
      <c r="F6" s="38">
        <v>72589</v>
      </c>
      <c r="G6" s="38">
        <v>1408</v>
      </c>
      <c r="H6" s="38">
        <v>138</v>
      </c>
      <c r="I6" s="38">
        <v>21</v>
      </c>
      <c r="J6" s="39">
        <f>G6+H6+I6</f>
        <v>1567</v>
      </c>
      <c r="K6" s="38">
        <v>684</v>
      </c>
      <c r="L6" s="38">
        <v>154</v>
      </c>
      <c r="M6" s="38">
        <v>3</v>
      </c>
      <c r="N6" s="39">
        <f>K6+L6+M6</f>
        <v>841</v>
      </c>
      <c r="O6" s="40">
        <f>IF((J6-N6)&lt;0,"△","")</f>
      </c>
      <c r="P6" s="41">
        <f>IF((J6-N6)=0,"0 ",IF((J6-N6)&lt;0,-(J6-N6),J6-N6))</f>
        <v>726</v>
      </c>
      <c r="Q6" s="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93"/>
      <c r="B7" s="34" t="s">
        <v>4</v>
      </c>
      <c r="C7" s="42">
        <v>71767</v>
      </c>
      <c r="D7" s="42">
        <v>78557</v>
      </c>
      <c r="E7" s="43">
        <f>C7+D7</f>
        <v>150324</v>
      </c>
      <c r="F7" s="42">
        <v>59768</v>
      </c>
      <c r="G7" s="42">
        <v>1192</v>
      </c>
      <c r="H7" s="42">
        <v>100</v>
      </c>
      <c r="I7" s="42">
        <v>9</v>
      </c>
      <c r="J7" s="43">
        <f>G7+H7+I7</f>
        <v>1301</v>
      </c>
      <c r="K7" s="42">
        <v>688</v>
      </c>
      <c r="L7" s="42">
        <v>92</v>
      </c>
      <c r="M7" s="42">
        <v>0</v>
      </c>
      <c r="N7" s="43">
        <f>K7+L7+M7</f>
        <v>780</v>
      </c>
      <c r="O7" s="44">
        <f aca="true" t="shared" si="0" ref="O7:O30">IF((J7-N7)&lt;0,"△","")</f>
      </c>
      <c r="P7" s="45">
        <f aca="true" t="shared" si="1" ref="P7:P30">IF((J7-N7)=0,"0 ",IF((J7-N7)&lt;0,-(J7-N7),J7-N7))</f>
        <v>521</v>
      </c>
      <c r="Q7" s="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93"/>
      <c r="B8" s="34" t="s">
        <v>5</v>
      </c>
      <c r="C8" s="42">
        <v>25045</v>
      </c>
      <c r="D8" s="42">
        <v>27863</v>
      </c>
      <c r="E8" s="43">
        <f>C8+D8</f>
        <v>52908</v>
      </c>
      <c r="F8" s="42">
        <v>20000</v>
      </c>
      <c r="G8" s="42">
        <v>368</v>
      </c>
      <c r="H8" s="42">
        <v>39</v>
      </c>
      <c r="I8" s="42">
        <v>2</v>
      </c>
      <c r="J8" s="43">
        <f>G8+H8+I8</f>
        <v>409</v>
      </c>
      <c r="K8" s="42">
        <v>248</v>
      </c>
      <c r="L8" s="42">
        <v>52</v>
      </c>
      <c r="M8" s="42">
        <v>0</v>
      </c>
      <c r="N8" s="43">
        <f>K8+L8+M8</f>
        <v>300</v>
      </c>
      <c r="O8" s="44">
        <f t="shared" si="0"/>
      </c>
      <c r="P8" s="45">
        <f t="shared" si="1"/>
        <v>109</v>
      </c>
      <c r="Q8" s="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93"/>
      <c r="B9" s="34" t="s">
        <v>6</v>
      </c>
      <c r="C9" s="46">
        <v>18174</v>
      </c>
      <c r="D9" s="46">
        <v>19252</v>
      </c>
      <c r="E9" s="43">
        <f>C9+D9</f>
        <v>37426</v>
      </c>
      <c r="F9" s="46">
        <v>14403</v>
      </c>
      <c r="G9" s="46">
        <v>238</v>
      </c>
      <c r="H9" s="46">
        <v>19</v>
      </c>
      <c r="I9" s="42">
        <v>0</v>
      </c>
      <c r="J9" s="43">
        <f>G9+H9+I9</f>
        <v>257</v>
      </c>
      <c r="K9" s="46">
        <v>184</v>
      </c>
      <c r="L9" s="46">
        <v>39</v>
      </c>
      <c r="M9" s="42">
        <v>0</v>
      </c>
      <c r="N9" s="43">
        <f>K9+L9+M9</f>
        <v>223</v>
      </c>
      <c r="O9" s="44">
        <f t="shared" si="0"/>
      </c>
      <c r="P9" s="45">
        <f t="shared" si="1"/>
        <v>34</v>
      </c>
      <c r="Q9" s="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94"/>
      <c r="B10" s="35" t="s">
        <v>7</v>
      </c>
      <c r="C10" s="47">
        <f aca="true" t="shared" si="2" ref="C10:M10">SUM(C6:C9)</f>
        <v>211567</v>
      </c>
      <c r="D10" s="47">
        <f t="shared" si="2"/>
        <v>229080</v>
      </c>
      <c r="E10" s="47">
        <f t="shared" si="2"/>
        <v>440647</v>
      </c>
      <c r="F10" s="47">
        <f t="shared" si="2"/>
        <v>166760</v>
      </c>
      <c r="G10" s="47">
        <f t="shared" si="2"/>
        <v>3206</v>
      </c>
      <c r="H10" s="47">
        <f t="shared" si="2"/>
        <v>296</v>
      </c>
      <c r="I10" s="47">
        <f t="shared" si="2"/>
        <v>32</v>
      </c>
      <c r="J10" s="47">
        <f t="shared" si="2"/>
        <v>3534</v>
      </c>
      <c r="K10" s="47">
        <f t="shared" si="2"/>
        <v>1804</v>
      </c>
      <c r="L10" s="47">
        <f t="shared" si="2"/>
        <v>337</v>
      </c>
      <c r="M10" s="47">
        <f t="shared" si="2"/>
        <v>3</v>
      </c>
      <c r="N10" s="47">
        <f>SUM(N6:N9)</f>
        <v>2144</v>
      </c>
      <c r="O10" s="48">
        <f t="shared" si="0"/>
      </c>
      <c r="P10" s="49">
        <f t="shared" si="1"/>
        <v>1390</v>
      </c>
      <c r="Q10" s="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95" t="s">
        <v>24</v>
      </c>
      <c r="B11" s="36" t="s">
        <v>8</v>
      </c>
      <c r="C11" s="50">
        <v>6640</v>
      </c>
      <c r="D11" s="50">
        <v>7211</v>
      </c>
      <c r="E11" s="51">
        <f>C11+D11</f>
        <v>13851</v>
      </c>
      <c r="F11" s="50">
        <v>4244</v>
      </c>
      <c r="G11" s="50">
        <v>45</v>
      </c>
      <c r="H11" s="50">
        <v>7</v>
      </c>
      <c r="I11" s="50">
        <v>1</v>
      </c>
      <c r="J11" s="51">
        <f>G11+H11+I11</f>
        <v>53</v>
      </c>
      <c r="K11" s="50">
        <v>52</v>
      </c>
      <c r="L11" s="50">
        <v>17</v>
      </c>
      <c r="M11" s="50">
        <v>0</v>
      </c>
      <c r="N11" s="51">
        <f>K11+L11+M11</f>
        <v>69</v>
      </c>
      <c r="O11" s="40" t="str">
        <f t="shared" si="0"/>
        <v>△</v>
      </c>
      <c r="P11" s="41">
        <f t="shared" si="1"/>
        <v>16</v>
      </c>
      <c r="Q11" s="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96"/>
      <c r="B12" s="37" t="s">
        <v>7</v>
      </c>
      <c r="C12" s="47">
        <f>SUM(C11)</f>
        <v>6640</v>
      </c>
      <c r="D12" s="47">
        <f aca="true" t="shared" si="3" ref="D12:N12">SUM(D11)</f>
        <v>7211</v>
      </c>
      <c r="E12" s="47">
        <f t="shared" si="3"/>
        <v>13851</v>
      </c>
      <c r="F12" s="47">
        <f t="shared" si="3"/>
        <v>4244</v>
      </c>
      <c r="G12" s="47">
        <f t="shared" si="3"/>
        <v>45</v>
      </c>
      <c r="H12" s="47">
        <f t="shared" si="3"/>
        <v>7</v>
      </c>
      <c r="I12" s="47">
        <f t="shared" si="3"/>
        <v>1</v>
      </c>
      <c r="J12" s="47">
        <f t="shared" si="3"/>
        <v>53</v>
      </c>
      <c r="K12" s="47">
        <f t="shared" si="3"/>
        <v>52</v>
      </c>
      <c r="L12" s="47">
        <f t="shared" si="3"/>
        <v>17</v>
      </c>
      <c r="M12" s="47">
        <f t="shared" si="3"/>
        <v>0</v>
      </c>
      <c r="N12" s="52">
        <f t="shared" si="3"/>
        <v>69</v>
      </c>
      <c r="O12" s="53" t="str">
        <f t="shared" si="0"/>
        <v>△</v>
      </c>
      <c r="P12" s="54">
        <f t="shared" si="1"/>
        <v>16</v>
      </c>
      <c r="Q12" s="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Bot="1" thickTop="1">
      <c r="A13" s="97" t="s">
        <v>43</v>
      </c>
      <c r="B13" s="33" t="s">
        <v>45</v>
      </c>
      <c r="C13" s="38">
        <v>2241</v>
      </c>
      <c r="D13" s="38">
        <v>2430</v>
      </c>
      <c r="E13" s="39">
        <f>C13+D13</f>
        <v>4671</v>
      </c>
      <c r="F13" s="38">
        <v>1592</v>
      </c>
      <c r="G13" s="38">
        <v>8</v>
      </c>
      <c r="H13" s="38">
        <v>0</v>
      </c>
      <c r="I13" s="38">
        <v>0</v>
      </c>
      <c r="J13" s="39">
        <f>G13+H13+I13</f>
        <v>8</v>
      </c>
      <c r="K13" s="38">
        <v>19</v>
      </c>
      <c r="L13" s="38">
        <v>8</v>
      </c>
      <c r="M13" s="38">
        <v>0</v>
      </c>
      <c r="N13" s="25">
        <f>K13+L13+M13</f>
        <v>27</v>
      </c>
      <c r="O13" s="27" t="str">
        <f t="shared" si="0"/>
        <v>△</v>
      </c>
      <c r="P13" s="28">
        <f t="shared" si="1"/>
        <v>19</v>
      </c>
      <c r="Q13" s="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 thickTop="1">
      <c r="A14" s="98"/>
      <c r="B14" s="34" t="s">
        <v>46</v>
      </c>
      <c r="C14" s="42">
        <v>4328</v>
      </c>
      <c r="D14" s="42">
        <v>4760</v>
      </c>
      <c r="E14" s="39">
        <f>C14+D14</f>
        <v>9088</v>
      </c>
      <c r="F14" s="42">
        <v>2822</v>
      </c>
      <c r="G14" s="42">
        <v>28</v>
      </c>
      <c r="H14" s="42">
        <v>6</v>
      </c>
      <c r="I14" s="42">
        <v>0</v>
      </c>
      <c r="J14" s="43">
        <f>G14+H14+I14</f>
        <v>34</v>
      </c>
      <c r="K14" s="42">
        <v>25</v>
      </c>
      <c r="L14" s="42">
        <v>13</v>
      </c>
      <c r="M14" s="42">
        <v>0</v>
      </c>
      <c r="N14" s="43">
        <f>K14+L14+M14</f>
        <v>38</v>
      </c>
      <c r="O14" s="44" t="str">
        <f t="shared" si="0"/>
        <v>△</v>
      </c>
      <c r="P14" s="45">
        <f t="shared" si="1"/>
        <v>4</v>
      </c>
      <c r="Q14" s="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8"/>
      <c r="B15" s="34" t="s">
        <v>29</v>
      </c>
      <c r="C15" s="42">
        <v>9781</v>
      </c>
      <c r="D15" s="42">
        <v>10534</v>
      </c>
      <c r="E15" s="43">
        <f>C15+D15</f>
        <v>20315</v>
      </c>
      <c r="F15" s="42">
        <v>5662</v>
      </c>
      <c r="G15" s="42">
        <v>65</v>
      </c>
      <c r="H15" s="42">
        <v>15</v>
      </c>
      <c r="I15" s="42">
        <v>0</v>
      </c>
      <c r="J15" s="43">
        <f>G15+H15+I15</f>
        <v>80</v>
      </c>
      <c r="K15" s="42">
        <v>67</v>
      </c>
      <c r="L15" s="42">
        <v>20</v>
      </c>
      <c r="M15" s="42">
        <v>0</v>
      </c>
      <c r="N15" s="43">
        <f>K15+L15+M15</f>
        <v>87</v>
      </c>
      <c r="O15" s="44" t="str">
        <f t="shared" si="0"/>
        <v>△</v>
      </c>
      <c r="P15" s="45">
        <f t="shared" si="1"/>
        <v>7</v>
      </c>
      <c r="Q15" s="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 thickBot="1">
      <c r="A16" s="99"/>
      <c r="B16" s="37" t="s">
        <v>7</v>
      </c>
      <c r="C16" s="47">
        <f>SUM(C13:C15)</f>
        <v>16350</v>
      </c>
      <c r="D16" s="47">
        <f aca="true" t="shared" si="4" ref="D16:N16">SUM(D13:D15)</f>
        <v>17724</v>
      </c>
      <c r="E16" s="47">
        <f t="shared" si="4"/>
        <v>34074</v>
      </c>
      <c r="F16" s="47">
        <f t="shared" si="4"/>
        <v>10076</v>
      </c>
      <c r="G16" s="47">
        <f t="shared" si="4"/>
        <v>101</v>
      </c>
      <c r="H16" s="47">
        <f t="shared" si="4"/>
        <v>21</v>
      </c>
      <c r="I16" s="47">
        <f t="shared" si="4"/>
        <v>0</v>
      </c>
      <c r="J16" s="47">
        <f t="shared" si="4"/>
        <v>122</v>
      </c>
      <c r="K16" s="47">
        <f t="shared" si="4"/>
        <v>111</v>
      </c>
      <c r="L16" s="47">
        <f t="shared" si="4"/>
        <v>41</v>
      </c>
      <c r="M16" s="47">
        <f t="shared" si="4"/>
        <v>0</v>
      </c>
      <c r="N16" s="47">
        <f t="shared" si="4"/>
        <v>152</v>
      </c>
      <c r="O16" s="48" t="str">
        <f t="shared" si="0"/>
        <v>△</v>
      </c>
      <c r="P16" s="49">
        <f t="shared" si="1"/>
        <v>30</v>
      </c>
      <c r="Q16" s="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 thickTop="1">
      <c r="A17" s="97" t="s">
        <v>30</v>
      </c>
      <c r="B17" s="33" t="s">
        <v>9</v>
      </c>
      <c r="C17" s="50">
        <v>3706</v>
      </c>
      <c r="D17" s="50">
        <v>4097</v>
      </c>
      <c r="E17" s="51">
        <f>C17+D17</f>
        <v>7803</v>
      </c>
      <c r="F17" s="50">
        <v>2683</v>
      </c>
      <c r="G17" s="50">
        <v>31</v>
      </c>
      <c r="H17" s="50">
        <v>5</v>
      </c>
      <c r="I17" s="50">
        <v>1</v>
      </c>
      <c r="J17" s="51">
        <f>G17+H17+I17</f>
        <v>37</v>
      </c>
      <c r="K17" s="50">
        <v>29</v>
      </c>
      <c r="L17" s="50">
        <v>10</v>
      </c>
      <c r="M17" s="50">
        <v>0</v>
      </c>
      <c r="N17" s="51">
        <f>K17+L17+M17</f>
        <v>39</v>
      </c>
      <c r="O17" s="40" t="str">
        <f t="shared" si="0"/>
        <v>△</v>
      </c>
      <c r="P17" s="41">
        <f t="shared" si="1"/>
        <v>2</v>
      </c>
      <c r="Q17" s="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98"/>
      <c r="B18" s="34" t="s">
        <v>10</v>
      </c>
      <c r="C18" s="42">
        <v>3835</v>
      </c>
      <c r="D18" s="42">
        <v>4124</v>
      </c>
      <c r="E18" s="43">
        <f>C18+D18</f>
        <v>7959</v>
      </c>
      <c r="F18" s="42">
        <v>2442</v>
      </c>
      <c r="G18" s="42">
        <v>32</v>
      </c>
      <c r="H18" s="42">
        <v>6</v>
      </c>
      <c r="I18" s="42">
        <v>0</v>
      </c>
      <c r="J18" s="43">
        <f>G18+H18+I18</f>
        <v>38</v>
      </c>
      <c r="K18" s="42">
        <v>19</v>
      </c>
      <c r="L18" s="42">
        <v>7</v>
      </c>
      <c r="M18" s="42">
        <v>0</v>
      </c>
      <c r="N18" s="43">
        <f>K18+L18+M18</f>
        <v>26</v>
      </c>
      <c r="O18" s="44">
        <f t="shared" si="0"/>
      </c>
      <c r="P18" s="45">
        <f t="shared" si="1"/>
        <v>12</v>
      </c>
      <c r="Q18" s="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98"/>
      <c r="B19" s="34" t="s">
        <v>11</v>
      </c>
      <c r="C19" s="42">
        <v>4296</v>
      </c>
      <c r="D19" s="42">
        <v>4603</v>
      </c>
      <c r="E19" s="43">
        <f>C19+D19</f>
        <v>8899</v>
      </c>
      <c r="F19" s="42">
        <v>2534</v>
      </c>
      <c r="G19" s="42">
        <v>39</v>
      </c>
      <c r="H19" s="42">
        <v>4</v>
      </c>
      <c r="I19" s="42">
        <v>2</v>
      </c>
      <c r="J19" s="43">
        <f>G19+H19+I19</f>
        <v>45</v>
      </c>
      <c r="K19" s="42">
        <v>42</v>
      </c>
      <c r="L19" s="42">
        <v>11</v>
      </c>
      <c r="M19" s="42">
        <v>0</v>
      </c>
      <c r="N19" s="43">
        <f>K19+L19+M19</f>
        <v>53</v>
      </c>
      <c r="O19" s="44" t="str">
        <f t="shared" si="0"/>
        <v>△</v>
      </c>
      <c r="P19" s="45">
        <f t="shared" si="1"/>
        <v>8</v>
      </c>
      <c r="Q19" s="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98"/>
      <c r="B20" s="34" t="s">
        <v>25</v>
      </c>
      <c r="C20" s="42">
        <v>8644</v>
      </c>
      <c r="D20" s="42">
        <v>9349</v>
      </c>
      <c r="E20" s="43">
        <f>C20+D20</f>
        <v>17993</v>
      </c>
      <c r="F20" s="42">
        <v>5553</v>
      </c>
      <c r="G20" s="42">
        <v>80</v>
      </c>
      <c r="H20" s="42">
        <v>12</v>
      </c>
      <c r="I20" s="42">
        <v>3</v>
      </c>
      <c r="J20" s="43">
        <f>G20+H20+I20</f>
        <v>95</v>
      </c>
      <c r="K20" s="42">
        <v>86</v>
      </c>
      <c r="L20" s="42">
        <v>10</v>
      </c>
      <c r="M20" s="42">
        <v>0</v>
      </c>
      <c r="N20" s="43">
        <f>K20+L20+M20</f>
        <v>96</v>
      </c>
      <c r="O20" s="44" t="str">
        <f>IF((J20-N20)&lt;0,"△","")</f>
        <v>△</v>
      </c>
      <c r="P20" s="45">
        <f>IF((J20-N20)=0,"0 ",IF((J20-N20)&lt;0,-(J20-N20),J20-N20))</f>
        <v>1</v>
      </c>
      <c r="Q20" s="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98"/>
      <c r="B21" s="34" t="s">
        <v>26</v>
      </c>
      <c r="C21" s="42">
        <v>9686</v>
      </c>
      <c r="D21" s="42">
        <v>10637</v>
      </c>
      <c r="E21" s="43">
        <f>C21+D21</f>
        <v>20323</v>
      </c>
      <c r="F21" s="42">
        <v>6301</v>
      </c>
      <c r="G21" s="42">
        <v>125</v>
      </c>
      <c r="H21" s="42">
        <v>12</v>
      </c>
      <c r="I21" s="42">
        <v>0</v>
      </c>
      <c r="J21" s="43">
        <f>G21+H21+I21</f>
        <v>137</v>
      </c>
      <c r="K21" s="42">
        <v>76</v>
      </c>
      <c r="L21" s="42">
        <v>20</v>
      </c>
      <c r="M21" s="42">
        <v>0</v>
      </c>
      <c r="N21" s="43">
        <f>K21+L21+M21</f>
        <v>96</v>
      </c>
      <c r="O21" s="44">
        <f t="shared" si="0"/>
      </c>
      <c r="P21" s="45">
        <f t="shared" si="1"/>
        <v>41</v>
      </c>
      <c r="Q21" s="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 thickBot="1">
      <c r="A22" s="99"/>
      <c r="B22" s="37" t="s">
        <v>7</v>
      </c>
      <c r="C22" s="29">
        <f>SUM(C17:C21)</f>
        <v>30167</v>
      </c>
      <c r="D22" s="29">
        <f aca="true" t="shared" si="5" ref="D22:N22">SUM(D17:D21)</f>
        <v>32810</v>
      </c>
      <c r="E22" s="29">
        <f t="shared" si="5"/>
        <v>62977</v>
      </c>
      <c r="F22" s="29">
        <f t="shared" si="5"/>
        <v>19513</v>
      </c>
      <c r="G22" s="29">
        <f t="shared" si="5"/>
        <v>307</v>
      </c>
      <c r="H22" s="29">
        <f t="shared" si="5"/>
        <v>39</v>
      </c>
      <c r="I22" s="29">
        <f t="shared" si="5"/>
        <v>6</v>
      </c>
      <c r="J22" s="29">
        <f t="shared" si="5"/>
        <v>352</v>
      </c>
      <c r="K22" s="29">
        <f t="shared" si="5"/>
        <v>252</v>
      </c>
      <c r="L22" s="29">
        <f t="shared" si="5"/>
        <v>58</v>
      </c>
      <c r="M22" s="29">
        <f t="shared" si="5"/>
        <v>0</v>
      </c>
      <c r="N22" s="29">
        <f t="shared" si="5"/>
        <v>310</v>
      </c>
      <c r="O22" s="53">
        <f>IF((J22-N22)&lt;0,"△","")</f>
      </c>
      <c r="P22" s="54">
        <f>IF((J22-N22)=0,"0 ",IF((J22-N22)&lt;0,-(J22-N22),J22-N22))</f>
        <v>42</v>
      </c>
      <c r="Q22" s="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Top="1">
      <c r="A23" s="97" t="s">
        <v>31</v>
      </c>
      <c r="B23" s="33" t="s">
        <v>12</v>
      </c>
      <c r="C23" s="42">
        <v>1450</v>
      </c>
      <c r="D23" s="42">
        <v>1668</v>
      </c>
      <c r="E23" s="43">
        <f>C23+D23</f>
        <v>3118</v>
      </c>
      <c r="F23" s="42">
        <v>875</v>
      </c>
      <c r="G23" s="42">
        <v>38</v>
      </c>
      <c r="H23" s="42">
        <v>3</v>
      </c>
      <c r="I23" s="42">
        <v>0</v>
      </c>
      <c r="J23" s="43">
        <f>G23+H23+I23</f>
        <v>41</v>
      </c>
      <c r="K23" s="42">
        <v>8</v>
      </c>
      <c r="L23" s="42">
        <v>1</v>
      </c>
      <c r="M23" s="42">
        <v>0</v>
      </c>
      <c r="N23" s="43">
        <f>K23+L23+M23</f>
        <v>9</v>
      </c>
      <c r="O23" s="44">
        <f>IF((J23-N23)&lt;0,"△","")</f>
      </c>
      <c r="P23" s="45">
        <f>IF((J23-N23)=0,"0 ",IF((J23-N23)&lt;0,-(J23-N23),J23-N23))</f>
        <v>32</v>
      </c>
      <c r="Q23" s="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100"/>
      <c r="B24" s="34" t="s">
        <v>13</v>
      </c>
      <c r="C24" s="42">
        <v>9335</v>
      </c>
      <c r="D24" s="42">
        <v>10188</v>
      </c>
      <c r="E24" s="43">
        <f>C24+D24</f>
        <v>19523</v>
      </c>
      <c r="F24" s="42">
        <v>5808</v>
      </c>
      <c r="G24" s="42">
        <v>67</v>
      </c>
      <c r="H24" s="42">
        <v>15</v>
      </c>
      <c r="I24" s="42">
        <v>0</v>
      </c>
      <c r="J24" s="43">
        <f>G24+H24+I24</f>
        <v>82</v>
      </c>
      <c r="K24" s="42">
        <v>60</v>
      </c>
      <c r="L24" s="42">
        <v>20</v>
      </c>
      <c r="M24" s="42">
        <v>0</v>
      </c>
      <c r="N24" s="43">
        <f>K24+L24+M24</f>
        <v>80</v>
      </c>
      <c r="O24" s="44">
        <f>IF((J24-N24)&lt;0,"△","")</f>
      </c>
      <c r="P24" s="45">
        <f>IF((J24-N24)=0,"0 ",IF((J24-N24)&lt;0,-(J24-N24),J24-N24))</f>
        <v>2</v>
      </c>
      <c r="Q24" s="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100"/>
      <c r="B25" s="34" t="s">
        <v>27</v>
      </c>
      <c r="C25" s="42">
        <v>5771</v>
      </c>
      <c r="D25" s="42">
        <v>6408</v>
      </c>
      <c r="E25" s="43">
        <f>C25+D25</f>
        <v>12179</v>
      </c>
      <c r="F25" s="42">
        <v>3703</v>
      </c>
      <c r="G25" s="42">
        <v>43</v>
      </c>
      <c r="H25" s="42">
        <v>11</v>
      </c>
      <c r="I25" s="42">
        <v>1</v>
      </c>
      <c r="J25" s="43">
        <f>G25+H25+I25</f>
        <v>55</v>
      </c>
      <c r="K25" s="42">
        <v>44</v>
      </c>
      <c r="L25" s="42">
        <v>10</v>
      </c>
      <c r="M25" s="42">
        <v>1</v>
      </c>
      <c r="N25" s="43">
        <f>K25+L25+M25</f>
        <v>55</v>
      </c>
      <c r="O25" s="14">
        <f>IF((J25-N25)&lt;0,"△","")</f>
      </c>
      <c r="P25" s="15" t="str">
        <f>IF((J25-N25)=0,"0 ",IF((J25-N25)&lt;0,-(J25-N25),J25-N25))</f>
        <v>0 </v>
      </c>
      <c r="Q25" s="7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100"/>
      <c r="B26" s="34" t="s">
        <v>28</v>
      </c>
      <c r="C26" s="42">
        <v>5995</v>
      </c>
      <c r="D26" s="42">
        <v>6520</v>
      </c>
      <c r="E26" s="43">
        <f>C26+D26</f>
        <v>12515</v>
      </c>
      <c r="F26" s="42">
        <v>3729</v>
      </c>
      <c r="G26" s="42">
        <v>73</v>
      </c>
      <c r="H26" s="42">
        <v>6</v>
      </c>
      <c r="I26" s="42">
        <v>0</v>
      </c>
      <c r="J26" s="43">
        <f>G26+H26+I26</f>
        <v>79</v>
      </c>
      <c r="K26" s="42">
        <v>56</v>
      </c>
      <c r="L26" s="42">
        <v>16</v>
      </c>
      <c r="M26" s="42">
        <v>0</v>
      </c>
      <c r="N26" s="43">
        <f>K26+L26+M26</f>
        <v>72</v>
      </c>
      <c r="O26" s="14">
        <f t="shared" si="0"/>
      </c>
      <c r="P26" s="15">
        <f t="shared" si="1"/>
        <v>7</v>
      </c>
      <c r="Q26" s="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101"/>
      <c r="B27" s="37" t="s">
        <v>7</v>
      </c>
      <c r="C27" s="47">
        <f>SUM(C23:C26)</f>
        <v>22551</v>
      </c>
      <c r="D27" s="47">
        <f aca="true" t="shared" si="6" ref="D27:N27">SUM(D23:D26)</f>
        <v>24784</v>
      </c>
      <c r="E27" s="47">
        <f t="shared" si="6"/>
        <v>47335</v>
      </c>
      <c r="F27" s="47">
        <f t="shared" si="6"/>
        <v>14115</v>
      </c>
      <c r="G27" s="47">
        <f t="shared" si="6"/>
        <v>221</v>
      </c>
      <c r="H27" s="47">
        <f t="shared" si="6"/>
        <v>35</v>
      </c>
      <c r="I27" s="47">
        <f t="shared" si="6"/>
        <v>1</v>
      </c>
      <c r="J27" s="47">
        <f t="shared" si="6"/>
        <v>257</v>
      </c>
      <c r="K27" s="47">
        <f t="shared" si="6"/>
        <v>168</v>
      </c>
      <c r="L27" s="47">
        <f t="shared" si="6"/>
        <v>47</v>
      </c>
      <c r="M27" s="47">
        <f t="shared" si="6"/>
        <v>1</v>
      </c>
      <c r="N27" s="55">
        <f t="shared" si="6"/>
        <v>216</v>
      </c>
      <c r="O27" s="53">
        <f>IF((J27-N27)&lt;0,"△","")</f>
      </c>
      <c r="P27" s="54">
        <f>IF((J27-N27)=0,"0 ",IF((J27-N27)&lt;0,-(J27-N27),J27-N27))</f>
        <v>41</v>
      </c>
      <c r="Q27" s="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97" t="s">
        <v>44</v>
      </c>
      <c r="B28" s="33" t="s">
        <v>14</v>
      </c>
      <c r="C28" s="38">
        <v>3071</v>
      </c>
      <c r="D28" s="38">
        <v>3450</v>
      </c>
      <c r="E28" s="39">
        <f>C28+D28</f>
        <v>6521</v>
      </c>
      <c r="F28" s="38">
        <v>2348</v>
      </c>
      <c r="G28" s="38">
        <v>22</v>
      </c>
      <c r="H28" s="38">
        <v>1</v>
      </c>
      <c r="I28" s="38">
        <v>1</v>
      </c>
      <c r="J28" s="39">
        <f>G28+H28+I28</f>
        <v>24</v>
      </c>
      <c r="K28" s="38">
        <v>21</v>
      </c>
      <c r="L28" s="38">
        <v>9</v>
      </c>
      <c r="M28" s="38">
        <v>0</v>
      </c>
      <c r="N28" s="25">
        <f>K28+L28+M28</f>
        <v>30</v>
      </c>
      <c r="O28" s="56" t="str">
        <f t="shared" si="0"/>
        <v>△</v>
      </c>
      <c r="P28" s="57">
        <f t="shared" si="1"/>
        <v>6</v>
      </c>
      <c r="Q28" s="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98"/>
      <c r="B29" s="34" t="s">
        <v>15</v>
      </c>
      <c r="C29" s="42">
        <v>2037</v>
      </c>
      <c r="D29" s="42">
        <v>2292</v>
      </c>
      <c r="E29" s="43">
        <f>C29+D29</f>
        <v>4329</v>
      </c>
      <c r="F29" s="42">
        <v>1553</v>
      </c>
      <c r="G29" s="42">
        <v>26</v>
      </c>
      <c r="H29" s="42">
        <v>2</v>
      </c>
      <c r="I29" s="42">
        <v>1</v>
      </c>
      <c r="J29" s="43">
        <f>G29+H29+I29</f>
        <v>29</v>
      </c>
      <c r="K29" s="42">
        <v>25</v>
      </c>
      <c r="L29" s="42">
        <v>2</v>
      </c>
      <c r="M29" s="42">
        <v>0</v>
      </c>
      <c r="N29" s="43">
        <f>K29+L29+M29</f>
        <v>27</v>
      </c>
      <c r="O29" s="44">
        <f t="shared" si="0"/>
      </c>
      <c r="P29" s="45">
        <f t="shared" si="1"/>
        <v>2</v>
      </c>
      <c r="Q29" s="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98"/>
      <c r="B30" s="34" t="s">
        <v>16</v>
      </c>
      <c r="C30" s="46">
        <v>1825</v>
      </c>
      <c r="D30" s="46">
        <v>2051</v>
      </c>
      <c r="E30" s="43">
        <f>C30+D30</f>
        <v>3876</v>
      </c>
      <c r="F30" s="46">
        <v>1168</v>
      </c>
      <c r="G30" s="46">
        <v>11</v>
      </c>
      <c r="H30" s="42">
        <v>1</v>
      </c>
      <c r="I30" s="42">
        <v>0</v>
      </c>
      <c r="J30" s="43">
        <f>G30+H30+I30</f>
        <v>12</v>
      </c>
      <c r="K30" s="46">
        <v>12</v>
      </c>
      <c r="L30" s="46">
        <v>4</v>
      </c>
      <c r="M30" s="42">
        <v>0</v>
      </c>
      <c r="N30" s="43">
        <f>K30+L30+M30</f>
        <v>16</v>
      </c>
      <c r="O30" s="44" t="str">
        <f t="shared" si="0"/>
        <v>△</v>
      </c>
      <c r="P30" s="45">
        <f t="shared" si="1"/>
        <v>4</v>
      </c>
      <c r="Q30" s="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 thickBot="1">
      <c r="A31" s="99"/>
      <c r="B31" s="37" t="s">
        <v>7</v>
      </c>
      <c r="C31" s="47">
        <f>SUM(C28:C30)</f>
        <v>6933</v>
      </c>
      <c r="D31" s="47">
        <f aca="true" t="shared" si="7" ref="D31:N31">SUM(D28:D30)</f>
        <v>7793</v>
      </c>
      <c r="E31" s="47">
        <f t="shared" si="7"/>
        <v>14726</v>
      </c>
      <c r="F31" s="47">
        <f t="shared" si="7"/>
        <v>5069</v>
      </c>
      <c r="G31" s="47">
        <f t="shared" si="7"/>
        <v>59</v>
      </c>
      <c r="H31" s="47">
        <f t="shared" si="7"/>
        <v>4</v>
      </c>
      <c r="I31" s="47">
        <f t="shared" si="7"/>
        <v>2</v>
      </c>
      <c r="J31" s="47">
        <f t="shared" si="7"/>
        <v>65</v>
      </c>
      <c r="K31" s="47">
        <f t="shared" si="7"/>
        <v>58</v>
      </c>
      <c r="L31" s="47">
        <f t="shared" si="7"/>
        <v>15</v>
      </c>
      <c r="M31" s="47">
        <f t="shared" si="7"/>
        <v>0</v>
      </c>
      <c r="N31" s="47">
        <f t="shared" si="7"/>
        <v>73</v>
      </c>
      <c r="O31" s="48" t="str">
        <f>IF((J31-N31)&lt;0,"△","")</f>
        <v>△</v>
      </c>
      <c r="P31" s="49">
        <f>IF((J31-N31)=0,"0 ",IF((J31-N31)&lt;0,-(J31-N31),J31-N31))</f>
        <v>8</v>
      </c>
      <c r="Q31" s="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 thickBot="1" thickTop="1">
      <c r="A32" s="76" t="s">
        <v>40</v>
      </c>
      <c r="B32" s="77"/>
      <c r="C32" s="58">
        <f>SUM(C12,C16,C22,C27,C31)</f>
        <v>82641</v>
      </c>
      <c r="D32" s="58">
        <f aca="true" t="shared" si="8" ref="D32:N32">SUM(D12,D16,D22,D27,D31)</f>
        <v>90322</v>
      </c>
      <c r="E32" s="58">
        <f t="shared" si="8"/>
        <v>172963</v>
      </c>
      <c r="F32" s="58">
        <f t="shared" si="8"/>
        <v>53017</v>
      </c>
      <c r="G32" s="58">
        <f t="shared" si="8"/>
        <v>733</v>
      </c>
      <c r="H32" s="58">
        <f t="shared" si="8"/>
        <v>106</v>
      </c>
      <c r="I32" s="58">
        <f t="shared" si="8"/>
        <v>10</v>
      </c>
      <c r="J32" s="58">
        <f t="shared" si="8"/>
        <v>849</v>
      </c>
      <c r="K32" s="58">
        <f t="shared" si="8"/>
        <v>641</v>
      </c>
      <c r="L32" s="58">
        <f t="shared" si="8"/>
        <v>178</v>
      </c>
      <c r="M32" s="58">
        <f t="shared" si="8"/>
        <v>1</v>
      </c>
      <c r="N32" s="58">
        <f t="shared" si="8"/>
        <v>820</v>
      </c>
      <c r="O32" s="59">
        <f>IF((J32-N32)&lt;0,"△","")</f>
      </c>
      <c r="P32" s="60">
        <f>IF((J32-N32)=0,"0 ",IF((J32-N32)&lt;0,-(J32-N32),J32-N32))</f>
        <v>29</v>
      </c>
      <c r="Q32" s="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Bot="1" thickTop="1">
      <c r="A33" s="90" t="s">
        <v>41</v>
      </c>
      <c r="B33" s="91"/>
      <c r="C33" s="61">
        <f>SUM(C10,C32)</f>
        <v>294208</v>
      </c>
      <c r="D33" s="61">
        <f aca="true" t="shared" si="9" ref="D33:N33">SUM(D10,D32)</f>
        <v>319402</v>
      </c>
      <c r="E33" s="61">
        <f t="shared" si="9"/>
        <v>613610</v>
      </c>
      <c r="F33" s="61">
        <f t="shared" si="9"/>
        <v>219777</v>
      </c>
      <c r="G33" s="61">
        <f t="shared" si="9"/>
        <v>3939</v>
      </c>
      <c r="H33" s="61">
        <f t="shared" si="9"/>
        <v>402</v>
      </c>
      <c r="I33" s="61">
        <f t="shared" si="9"/>
        <v>42</v>
      </c>
      <c r="J33" s="61">
        <f t="shared" si="9"/>
        <v>4383</v>
      </c>
      <c r="K33" s="61">
        <f t="shared" si="9"/>
        <v>2445</v>
      </c>
      <c r="L33" s="61">
        <f t="shared" si="9"/>
        <v>515</v>
      </c>
      <c r="M33" s="61">
        <f t="shared" si="9"/>
        <v>4</v>
      </c>
      <c r="N33" s="61">
        <f t="shared" si="9"/>
        <v>2964</v>
      </c>
      <c r="O33" s="62">
        <f>IF((J33-N33)&lt;0,"△","")</f>
      </c>
      <c r="P33" s="63">
        <f>IF((J33-N33)=0,"0 ",IF((J33-N33)&lt;0,-(J33-N33),J33-N33))</f>
        <v>1419</v>
      </c>
      <c r="Q33" s="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5:255" ht="21" customHeight="1">
      <c r="O35" s="6"/>
      <c r="P35" s="6"/>
      <c r="Q35" s="6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4:255" ht="21" customHeight="1">
      <c r="D36" s="6"/>
      <c r="H36" s="6"/>
      <c r="I36" s="6"/>
      <c r="J36" s="6"/>
      <c r="K36" s="6"/>
      <c r="L36" s="6"/>
      <c r="O36" s="6"/>
      <c r="P36" s="6"/>
      <c r="Q36" s="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4:255" ht="21" customHeight="1">
      <c r="D37" s="6"/>
      <c r="H37" s="6"/>
      <c r="I37" s="6"/>
      <c r="J37" s="6"/>
      <c r="K37" s="6"/>
      <c r="L37" s="6"/>
      <c r="O37" s="6"/>
      <c r="P37" s="6"/>
      <c r="Q37" s="6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3:255" ht="21" customHeight="1">
      <c r="C38" s="4"/>
      <c r="D38" s="6"/>
      <c r="H38" s="6"/>
      <c r="I38" s="6"/>
      <c r="J38" s="6"/>
      <c r="K38" s="6"/>
      <c r="L38" s="6"/>
      <c r="O38" s="6"/>
      <c r="P38" s="6"/>
      <c r="Q38" s="6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4:255" ht="21" customHeight="1">
      <c r="D39" s="6"/>
      <c r="H39" s="6"/>
      <c r="I39" s="6"/>
      <c r="J39" s="6"/>
      <c r="K39" s="6"/>
      <c r="L39" s="6"/>
      <c r="O39" s="6"/>
      <c r="P39" s="6"/>
      <c r="Q39" s="6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4:255" ht="21.75" customHeight="1">
      <c r="D40" s="6"/>
      <c r="E40" s="6"/>
      <c r="H40" s="6"/>
      <c r="I40" s="6"/>
      <c r="J40" s="6"/>
      <c r="K40" s="6"/>
      <c r="L40" s="6"/>
      <c r="N40" s="6"/>
      <c r="O40" s="6"/>
      <c r="P40" s="6"/>
      <c r="Q40" s="6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5:255" ht="19.5" customHeight="1">
      <c r="E41" s="6"/>
      <c r="H41" s="6"/>
      <c r="I41" s="6"/>
      <c r="J41" s="6"/>
      <c r="K41" s="6"/>
      <c r="L41" s="6"/>
      <c r="N41" s="6"/>
      <c r="O41" s="6"/>
      <c r="P41" s="6"/>
      <c r="Q41" s="6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5:255" ht="19.5" customHeight="1">
      <c r="E42" s="6"/>
      <c r="J42" s="6"/>
      <c r="K42" s="6"/>
      <c r="L42" s="6"/>
      <c r="N42" s="6"/>
      <c r="O42" s="6"/>
      <c r="P42" s="6"/>
      <c r="Q42" s="6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5:255" ht="19.5" customHeight="1">
      <c r="E43" s="6"/>
      <c r="J43" s="6"/>
      <c r="K43" s="6"/>
      <c r="L43" s="6"/>
      <c r="N43" s="6"/>
      <c r="O43" s="6"/>
      <c r="P43" s="6"/>
      <c r="Q43" s="6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3:255" ht="19.5" customHeight="1">
      <c r="C44" s="6"/>
      <c r="D44" s="6"/>
      <c r="E44" s="6"/>
      <c r="I44" s="6"/>
      <c r="J44" s="6"/>
      <c r="K44" s="6"/>
      <c r="L44" s="6"/>
      <c r="M44" s="6"/>
      <c r="N44" s="6"/>
      <c r="O44" s="6"/>
      <c r="P44" s="6"/>
      <c r="Q44" s="6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7:255" ht="19.5" customHeight="1">
      <c r="G45" s="6"/>
      <c r="H45" s="6"/>
      <c r="I45" s="6"/>
      <c r="J45" s="6"/>
      <c r="K45" s="6"/>
      <c r="L45" s="6"/>
      <c r="N45" s="6"/>
      <c r="O45" s="6"/>
      <c r="P45" s="6"/>
      <c r="Q45" s="6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5:255" ht="19.5" customHeight="1">
      <c r="E46" s="6"/>
      <c r="F46" s="6"/>
      <c r="G46" s="6"/>
      <c r="H46" s="6"/>
      <c r="I46" s="6"/>
      <c r="J46" s="6"/>
      <c r="K46" s="6"/>
      <c r="L46" s="6"/>
      <c r="N46" s="6"/>
      <c r="O46" s="6"/>
      <c r="P46" s="6"/>
      <c r="Q46" s="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5:255" ht="19.5" customHeight="1">
      <c r="E47" s="6"/>
      <c r="G47" s="6"/>
      <c r="H47" s="6"/>
      <c r="I47" s="6"/>
      <c r="J47" s="6"/>
      <c r="K47" s="6"/>
      <c r="L47" s="6"/>
      <c r="N47" s="6"/>
      <c r="O47" s="6"/>
      <c r="P47" s="6"/>
      <c r="Q47" s="6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3:255" ht="19.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9.5" customHeight="1"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5:255" ht="17.25">
      <c r="E50" s="6"/>
      <c r="F50" s="6"/>
      <c r="G50" s="6"/>
      <c r="H50" s="6"/>
      <c r="I50" s="6"/>
      <c r="N50" s="6"/>
      <c r="O50" s="6"/>
      <c r="P50" s="6"/>
      <c r="Q50" s="6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7:255" ht="17.25">
      <c r="G51" s="6"/>
      <c r="H51" s="6"/>
      <c r="I51" s="6"/>
      <c r="N51" s="6"/>
      <c r="O51" s="6"/>
      <c r="P51" s="6"/>
      <c r="Q51" s="6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5:255" ht="17.25">
      <c r="E52" s="6"/>
      <c r="G52" s="6"/>
      <c r="H52" s="6"/>
      <c r="I52" s="6"/>
      <c r="K52" s="6"/>
      <c r="N52" s="6"/>
      <c r="O52" s="6"/>
      <c r="P52" s="6"/>
      <c r="Q52" s="6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7.25">
      <c r="E53" s="6"/>
      <c r="F53" s="4"/>
      <c r="G53" s="6"/>
      <c r="H53" s="6"/>
      <c r="I53" s="6"/>
      <c r="J53" s="6"/>
      <c r="K53" s="6"/>
      <c r="L53" s="6"/>
      <c r="N53" s="6"/>
      <c r="O53" s="6"/>
      <c r="P53" s="6"/>
      <c r="Q53" s="6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5:255" ht="17.25">
      <c r="E54" s="6"/>
      <c r="F54" s="6"/>
      <c r="G54" s="6"/>
      <c r="H54" s="6"/>
      <c r="I54" s="6"/>
      <c r="J54" s="6"/>
      <c r="K54" s="6"/>
      <c r="L54" s="6"/>
      <c r="N54" s="6"/>
      <c r="O54" s="6"/>
      <c r="P54" s="6"/>
      <c r="Q54" s="6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5:255" ht="17.25">
      <c r="E55" s="6"/>
      <c r="F55" s="6"/>
      <c r="G55" s="6"/>
      <c r="H55" s="6"/>
      <c r="I55" s="6"/>
      <c r="J55" s="6"/>
      <c r="K55" s="6"/>
      <c r="L55" s="6"/>
      <c r="N55" s="6"/>
      <c r="O55" s="6"/>
      <c r="P55" s="6"/>
      <c r="Q55" s="6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5:255" ht="17.25">
      <c r="E56" s="6"/>
      <c r="F56" s="6"/>
      <c r="G56" s="6"/>
      <c r="H56" s="6"/>
      <c r="I56" s="6"/>
      <c r="J56" s="6"/>
      <c r="K56" s="6"/>
      <c r="L56" s="6"/>
      <c r="N56" s="6"/>
      <c r="O56" s="6"/>
      <c r="P56" s="6"/>
      <c r="Q56" s="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3:255" ht="17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7.25">
      <c r="E58" s="6"/>
      <c r="J58" s="6"/>
      <c r="K58" s="6"/>
      <c r="N58" s="6"/>
      <c r="O58" s="6"/>
      <c r="P58" s="6"/>
      <c r="Q58" s="6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6"/>
      <c r="J59" s="6"/>
      <c r="K59" s="6"/>
      <c r="N59" s="6"/>
      <c r="P59" s="6"/>
      <c r="Q59" s="6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7.25">
      <c r="E60" s="6"/>
      <c r="J60" s="6"/>
      <c r="K60" s="6"/>
      <c r="N60" s="6"/>
      <c r="P60" s="6"/>
      <c r="Q60" s="6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3:255" ht="17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6"/>
      <c r="J62" s="6"/>
      <c r="K62" s="6"/>
      <c r="N62" s="6"/>
      <c r="O62" s="6"/>
      <c r="P62" s="6"/>
      <c r="Q62" s="6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7.25">
      <c r="E63" s="6"/>
      <c r="J63" s="6"/>
      <c r="K63" s="6"/>
      <c r="N63" s="6"/>
      <c r="O63" s="6"/>
      <c r="P63" s="6"/>
      <c r="Q63" s="6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5:255" ht="17.25">
      <c r="E64" s="6"/>
      <c r="J64" s="6"/>
      <c r="K64" s="6"/>
      <c r="N64" s="6"/>
      <c r="O64" s="6"/>
      <c r="P64" s="6"/>
      <c r="Q64" s="6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6"/>
      <c r="J65" s="6"/>
      <c r="K65" s="6"/>
      <c r="N65" s="6"/>
      <c r="O65" s="6"/>
      <c r="P65" s="6"/>
      <c r="Q65" s="6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6"/>
      <c r="J66" s="6"/>
      <c r="K66" s="6"/>
      <c r="N66" s="6"/>
      <c r="O66" s="6"/>
      <c r="P66" s="6"/>
      <c r="Q66" s="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7.25">
      <c r="E67" s="6"/>
      <c r="J67" s="6"/>
      <c r="K67" s="6"/>
      <c r="N67" s="6"/>
      <c r="O67" s="6"/>
      <c r="P67" s="6"/>
      <c r="Q67" s="6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6"/>
      <c r="J68" s="6"/>
      <c r="K68" s="6"/>
      <c r="N68" s="6"/>
      <c r="O68" s="6"/>
      <c r="P68" s="6"/>
      <c r="Q68" s="6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6"/>
      <c r="J69" s="6"/>
      <c r="K69" s="6"/>
      <c r="N69" s="6"/>
      <c r="O69" s="6"/>
      <c r="P69" s="6"/>
      <c r="Q69" s="6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6"/>
      <c r="J70" s="6"/>
      <c r="K70" s="6"/>
      <c r="N70" s="6"/>
      <c r="O70" s="6"/>
      <c r="P70" s="6"/>
      <c r="Q70" s="6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3:255" ht="17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6"/>
      <c r="J72" s="6"/>
      <c r="K72" s="6"/>
      <c r="N72" s="6"/>
      <c r="O72" s="6"/>
      <c r="P72" s="6"/>
      <c r="Q72" s="6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6"/>
      <c r="J73" s="6"/>
      <c r="K73" s="6"/>
      <c r="N73" s="6"/>
      <c r="O73" s="6"/>
      <c r="P73" s="6"/>
      <c r="Q73" s="6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6"/>
      <c r="J74" s="6"/>
      <c r="K74" s="6"/>
      <c r="N74" s="6"/>
      <c r="O74" s="6"/>
      <c r="P74" s="6"/>
      <c r="Q74" s="6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6"/>
      <c r="H75" s="6"/>
      <c r="J75" s="6"/>
      <c r="K75" s="6"/>
      <c r="N75" s="6"/>
      <c r="O75" s="6"/>
      <c r="P75" s="6"/>
      <c r="Q75" s="6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6"/>
      <c r="J76" s="6"/>
      <c r="K76" s="6"/>
      <c r="N76" s="6"/>
      <c r="O76" s="6"/>
      <c r="P76" s="6"/>
      <c r="Q76" s="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6"/>
      <c r="J77" s="6"/>
      <c r="K77" s="6"/>
      <c r="N77" s="6"/>
      <c r="O77" s="6"/>
      <c r="P77" s="6"/>
      <c r="Q77" s="6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6"/>
      <c r="J78" s="6"/>
      <c r="K78" s="6"/>
      <c r="N78" s="6"/>
      <c r="O78" s="6"/>
      <c r="P78" s="6"/>
      <c r="Q78" s="6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6"/>
      <c r="J79" s="6"/>
      <c r="K79" s="6"/>
      <c r="N79" s="6"/>
      <c r="O79" s="6"/>
      <c r="P79" s="6"/>
      <c r="Q79" s="6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3:255" ht="17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6"/>
      <c r="J81" s="6"/>
      <c r="K81" s="6"/>
      <c r="N81" s="6"/>
      <c r="O81" s="6"/>
      <c r="P81" s="6"/>
      <c r="Q81" s="6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6"/>
      <c r="J82" s="6"/>
      <c r="K82" s="6"/>
      <c r="N82" s="6"/>
      <c r="O82" s="6"/>
      <c r="P82" s="6"/>
      <c r="Q82" s="6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6"/>
      <c r="J83" s="6"/>
      <c r="K83" s="6"/>
      <c r="N83" s="6"/>
      <c r="O83" s="6"/>
      <c r="P83" s="6"/>
      <c r="Q83" s="6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6"/>
      <c r="J84" s="6"/>
      <c r="K84" s="6"/>
      <c r="N84" s="6"/>
      <c r="O84" s="6"/>
      <c r="P84" s="6"/>
      <c r="Q84" s="6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1:255" ht="17.25">
      <c r="K85" s="6"/>
      <c r="O85" s="6"/>
      <c r="P85" s="6"/>
      <c r="Q85" s="6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1:255" ht="17.25">
      <c r="K86" s="6"/>
      <c r="O86" s="6"/>
      <c r="P86" s="6"/>
      <c r="Q86" s="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1:255" ht="17.25">
      <c r="K87" s="6"/>
      <c r="O87" s="6"/>
      <c r="P87" s="6"/>
      <c r="Q87" s="6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1:255" ht="17.25">
      <c r="K88" s="6"/>
      <c r="O88" s="6"/>
      <c r="P88" s="6"/>
      <c r="Q88" s="6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1:255" ht="17.25">
      <c r="K89" s="6"/>
      <c r="O89" s="6"/>
      <c r="P89" s="6"/>
      <c r="Q89" s="6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1:255" ht="17.25">
      <c r="K90" s="6"/>
      <c r="O90" s="6"/>
      <c r="P90" s="6"/>
      <c r="Q90" s="6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1:255" ht="17.25">
      <c r="K91" s="6"/>
      <c r="O91" s="6"/>
      <c r="P91" s="6"/>
      <c r="Q91" s="6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6"/>
      <c r="O92" s="6"/>
      <c r="P92" s="6"/>
      <c r="Q92" s="6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6"/>
      <c r="O93" s="6"/>
      <c r="P93" s="6"/>
      <c r="Q93" s="6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6"/>
      <c r="O94" s="6"/>
      <c r="P94" s="6"/>
      <c r="Q94" s="6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1:255" ht="17.25">
      <c r="K95" s="6"/>
      <c r="O95" s="6"/>
      <c r="P95" s="6"/>
      <c r="Q95" s="6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5:255" ht="17.25">
      <c r="O96" s="6"/>
      <c r="P96" s="6"/>
      <c r="Q96" s="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5:255" ht="17.25">
      <c r="O97" s="6"/>
      <c r="P97" s="6"/>
      <c r="Q97" s="6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5:255" ht="17.25">
      <c r="O98" s="6"/>
      <c r="P98" s="6"/>
      <c r="Q98" s="6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5:255" ht="17.25">
      <c r="O99" s="6"/>
      <c r="P99" s="6"/>
      <c r="Q99" s="6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5:255" ht="17.25">
      <c r="O100" s="6"/>
      <c r="P100" s="6"/>
      <c r="Q100" s="6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5:255" ht="17.25">
      <c r="O101" s="6"/>
      <c r="P101" s="6"/>
      <c r="Q101" s="6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5:255" ht="17.25">
      <c r="O102" s="6"/>
      <c r="P102" s="6"/>
      <c r="Q102" s="6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5:255" ht="17.25">
      <c r="O103" s="6"/>
      <c r="P103" s="6"/>
      <c r="Q103" s="6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</sheetData>
  <mergeCells count="22">
    <mergeCell ref="L4:N4"/>
    <mergeCell ref="C3:E3"/>
    <mergeCell ref="C4:C5"/>
    <mergeCell ref="D4:D5"/>
    <mergeCell ref="E4:E5"/>
    <mergeCell ref="A33:B33"/>
    <mergeCell ref="A6:A10"/>
    <mergeCell ref="A11:A12"/>
    <mergeCell ref="A13:A16"/>
    <mergeCell ref="A17:A22"/>
    <mergeCell ref="A28:A31"/>
    <mergeCell ref="A23:A27"/>
    <mergeCell ref="O3:P5"/>
    <mergeCell ref="A4:B5"/>
    <mergeCell ref="A32:B32"/>
    <mergeCell ref="F3:F5"/>
    <mergeCell ref="G3:J3"/>
    <mergeCell ref="K3:N3"/>
    <mergeCell ref="G4:G5"/>
    <mergeCell ref="K4:K5"/>
    <mergeCell ref="H4:J4"/>
    <mergeCell ref="A3:B3"/>
  </mergeCells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03"/>
  <sheetViews>
    <sheetView showOutlineSymbols="0" zoomScale="87" zoomScaleNormal="87" workbookViewId="0" topLeftCell="A1">
      <pane xSplit="2" ySplit="5" topLeftCell="C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1" sqref="D11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</v>
      </c>
      <c r="E1" s="3" t="s">
        <v>47</v>
      </c>
      <c r="M1" s="4" t="s">
        <v>23</v>
      </c>
      <c r="Q1" s="6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88" t="s">
        <v>2</v>
      </c>
      <c r="B3" s="89"/>
      <c r="C3" s="102" t="s">
        <v>33</v>
      </c>
      <c r="D3" s="103"/>
      <c r="E3" s="104"/>
      <c r="F3" s="78" t="s">
        <v>19</v>
      </c>
      <c r="G3" s="81" t="s">
        <v>34</v>
      </c>
      <c r="H3" s="82"/>
      <c r="I3" s="82"/>
      <c r="J3" s="83"/>
      <c r="K3" s="81" t="s">
        <v>35</v>
      </c>
      <c r="L3" s="82"/>
      <c r="M3" s="82"/>
      <c r="N3" s="83"/>
      <c r="O3" s="66" t="s">
        <v>39</v>
      </c>
      <c r="P3" s="6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72" t="s">
        <v>0</v>
      </c>
      <c r="B4" s="73"/>
      <c r="C4" s="84" t="s">
        <v>17</v>
      </c>
      <c r="D4" s="84" t="s">
        <v>18</v>
      </c>
      <c r="E4" s="84" t="s">
        <v>7</v>
      </c>
      <c r="F4" s="79"/>
      <c r="G4" s="84" t="s">
        <v>20</v>
      </c>
      <c r="H4" s="85" t="s">
        <v>36</v>
      </c>
      <c r="I4" s="86"/>
      <c r="J4" s="87"/>
      <c r="K4" s="84" t="s">
        <v>20</v>
      </c>
      <c r="L4" s="85" t="s">
        <v>36</v>
      </c>
      <c r="M4" s="86"/>
      <c r="N4" s="87"/>
      <c r="O4" s="68"/>
      <c r="P4" s="69"/>
      <c r="Q4" s="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74"/>
      <c r="B5" s="75"/>
      <c r="C5" s="80"/>
      <c r="D5" s="80"/>
      <c r="E5" s="80"/>
      <c r="F5" s="80"/>
      <c r="G5" s="80"/>
      <c r="H5" s="32" t="s">
        <v>21</v>
      </c>
      <c r="I5" s="32" t="s">
        <v>22</v>
      </c>
      <c r="J5" s="32" t="s">
        <v>37</v>
      </c>
      <c r="K5" s="80"/>
      <c r="L5" s="32" t="s">
        <v>38</v>
      </c>
      <c r="M5" s="32" t="s">
        <v>22</v>
      </c>
      <c r="N5" s="32" t="s">
        <v>37</v>
      </c>
      <c r="O5" s="70"/>
      <c r="P5" s="71"/>
      <c r="Q5" s="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92" t="s">
        <v>42</v>
      </c>
      <c r="B6" s="33" t="s">
        <v>3</v>
      </c>
      <c r="C6" s="38">
        <v>96533</v>
      </c>
      <c r="D6" s="38">
        <v>103406</v>
      </c>
      <c r="E6" s="39">
        <f>C6+D6</f>
        <v>199939</v>
      </c>
      <c r="F6" s="38">
        <v>72652</v>
      </c>
      <c r="G6" s="38">
        <v>332</v>
      </c>
      <c r="H6" s="38">
        <v>155</v>
      </c>
      <c r="I6" s="38">
        <v>1</v>
      </c>
      <c r="J6" s="39">
        <f>G6+H6+I6</f>
        <v>488</v>
      </c>
      <c r="K6" s="38">
        <v>373</v>
      </c>
      <c r="L6" s="38">
        <v>165</v>
      </c>
      <c r="M6" s="38">
        <v>0</v>
      </c>
      <c r="N6" s="39">
        <f>K6+L6+M6</f>
        <v>538</v>
      </c>
      <c r="O6" s="40" t="str">
        <f>IF((J6-N6)&lt;0,"△","")</f>
        <v>△</v>
      </c>
      <c r="P6" s="41">
        <f>IF((J6-N6)=0,"0 ",IF((J6-N6)&lt;0,-(J6-N6),J6-N6))</f>
        <v>50</v>
      </c>
      <c r="Q6" s="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93"/>
      <c r="B7" s="34" t="s">
        <v>4</v>
      </c>
      <c r="C7" s="42">
        <v>71771</v>
      </c>
      <c r="D7" s="42">
        <v>78601</v>
      </c>
      <c r="E7" s="43">
        <f>C7+D7</f>
        <v>150372</v>
      </c>
      <c r="F7" s="42">
        <v>59868</v>
      </c>
      <c r="G7" s="42">
        <v>431</v>
      </c>
      <c r="H7" s="42">
        <v>104</v>
      </c>
      <c r="I7" s="42">
        <v>7</v>
      </c>
      <c r="J7" s="43">
        <f>G7+H7+I7</f>
        <v>542</v>
      </c>
      <c r="K7" s="42">
        <v>392</v>
      </c>
      <c r="L7" s="42">
        <v>100</v>
      </c>
      <c r="M7" s="42">
        <v>2</v>
      </c>
      <c r="N7" s="43">
        <f>K7+L7+M7</f>
        <v>494</v>
      </c>
      <c r="O7" s="44">
        <f aca="true" t="shared" si="0" ref="O7:O30">IF((J7-N7)&lt;0,"△","")</f>
      </c>
      <c r="P7" s="45">
        <f aca="true" t="shared" si="1" ref="P7:P30">IF((J7-N7)=0,"0 ",IF((J7-N7)&lt;0,-(J7-N7),J7-N7))</f>
        <v>48</v>
      </c>
      <c r="Q7" s="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93"/>
      <c r="B8" s="34" t="s">
        <v>5</v>
      </c>
      <c r="C8" s="42">
        <v>25041</v>
      </c>
      <c r="D8" s="42">
        <v>27846</v>
      </c>
      <c r="E8" s="43">
        <f>C8+D8</f>
        <v>52887</v>
      </c>
      <c r="F8" s="42">
        <v>20007</v>
      </c>
      <c r="G8" s="42">
        <v>122</v>
      </c>
      <c r="H8" s="42">
        <v>48</v>
      </c>
      <c r="I8" s="42">
        <v>1</v>
      </c>
      <c r="J8" s="43">
        <f>G8+H8+I8</f>
        <v>171</v>
      </c>
      <c r="K8" s="42">
        <v>134</v>
      </c>
      <c r="L8" s="42">
        <v>58</v>
      </c>
      <c r="M8" s="42">
        <v>0</v>
      </c>
      <c r="N8" s="43">
        <f>K8+L8+M8</f>
        <v>192</v>
      </c>
      <c r="O8" s="44" t="str">
        <f t="shared" si="0"/>
        <v>△</v>
      </c>
      <c r="P8" s="45">
        <f t="shared" si="1"/>
        <v>21</v>
      </c>
      <c r="Q8" s="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93"/>
      <c r="B9" s="34" t="s">
        <v>6</v>
      </c>
      <c r="C9" s="46">
        <v>18151</v>
      </c>
      <c r="D9" s="46">
        <v>19229</v>
      </c>
      <c r="E9" s="43">
        <f>C9+D9</f>
        <v>37380</v>
      </c>
      <c r="F9" s="46">
        <v>14398</v>
      </c>
      <c r="G9" s="46">
        <v>83</v>
      </c>
      <c r="H9" s="46">
        <v>22</v>
      </c>
      <c r="I9" s="42">
        <v>0</v>
      </c>
      <c r="J9" s="43">
        <f>G9+H9+I9</f>
        <v>105</v>
      </c>
      <c r="K9" s="46">
        <v>119</v>
      </c>
      <c r="L9" s="46">
        <v>32</v>
      </c>
      <c r="M9" s="42">
        <v>0</v>
      </c>
      <c r="N9" s="43">
        <f>K9+L9+M9</f>
        <v>151</v>
      </c>
      <c r="O9" s="44" t="str">
        <f t="shared" si="0"/>
        <v>△</v>
      </c>
      <c r="P9" s="45">
        <f t="shared" si="1"/>
        <v>46</v>
      </c>
      <c r="Q9" s="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94"/>
      <c r="B10" s="35" t="s">
        <v>7</v>
      </c>
      <c r="C10" s="47">
        <f aca="true" t="shared" si="2" ref="C10:M10">SUM(C6:C9)</f>
        <v>211496</v>
      </c>
      <c r="D10" s="47">
        <f t="shared" si="2"/>
        <v>229082</v>
      </c>
      <c r="E10" s="47">
        <f>SUM(E6:E9)</f>
        <v>440578</v>
      </c>
      <c r="F10" s="47">
        <f t="shared" si="2"/>
        <v>166925</v>
      </c>
      <c r="G10" s="47">
        <f t="shared" si="2"/>
        <v>968</v>
      </c>
      <c r="H10" s="47">
        <f t="shared" si="2"/>
        <v>329</v>
      </c>
      <c r="I10" s="47">
        <f t="shared" si="2"/>
        <v>9</v>
      </c>
      <c r="J10" s="47">
        <f t="shared" si="2"/>
        <v>1306</v>
      </c>
      <c r="K10" s="47">
        <f t="shared" si="2"/>
        <v>1018</v>
      </c>
      <c r="L10" s="47">
        <f t="shared" si="2"/>
        <v>355</v>
      </c>
      <c r="M10" s="47">
        <f t="shared" si="2"/>
        <v>2</v>
      </c>
      <c r="N10" s="47">
        <f>SUM(N6:N9)</f>
        <v>1375</v>
      </c>
      <c r="O10" s="48" t="str">
        <f t="shared" si="0"/>
        <v>△</v>
      </c>
      <c r="P10" s="49">
        <f t="shared" si="1"/>
        <v>69</v>
      </c>
      <c r="Q10" s="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95" t="s">
        <v>24</v>
      </c>
      <c r="B11" s="36" t="s">
        <v>8</v>
      </c>
      <c r="C11" s="50">
        <v>6634</v>
      </c>
      <c r="D11" s="50">
        <v>7208</v>
      </c>
      <c r="E11" s="51">
        <f>C11+D11</f>
        <v>13842</v>
      </c>
      <c r="F11" s="50">
        <v>4246</v>
      </c>
      <c r="G11" s="50">
        <v>27</v>
      </c>
      <c r="H11" s="50">
        <v>3</v>
      </c>
      <c r="I11" s="50">
        <v>0</v>
      </c>
      <c r="J11" s="51">
        <f>G11+H11+I11</f>
        <v>30</v>
      </c>
      <c r="K11" s="50">
        <v>22</v>
      </c>
      <c r="L11" s="50">
        <v>17</v>
      </c>
      <c r="M11" s="50">
        <v>0</v>
      </c>
      <c r="N11" s="51">
        <f>K11+L11+M11</f>
        <v>39</v>
      </c>
      <c r="O11" s="40" t="str">
        <f t="shared" si="0"/>
        <v>△</v>
      </c>
      <c r="P11" s="41">
        <f t="shared" si="1"/>
        <v>9</v>
      </c>
      <c r="Q11" s="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96"/>
      <c r="B12" s="37" t="s">
        <v>7</v>
      </c>
      <c r="C12" s="47">
        <f>SUM(C11)</f>
        <v>6634</v>
      </c>
      <c r="D12" s="47">
        <f aca="true" t="shared" si="3" ref="D12:N12">SUM(D11)</f>
        <v>7208</v>
      </c>
      <c r="E12" s="47">
        <f t="shared" si="3"/>
        <v>13842</v>
      </c>
      <c r="F12" s="47">
        <f t="shared" si="3"/>
        <v>4246</v>
      </c>
      <c r="G12" s="47">
        <f t="shared" si="3"/>
        <v>27</v>
      </c>
      <c r="H12" s="47">
        <f t="shared" si="3"/>
        <v>3</v>
      </c>
      <c r="I12" s="47">
        <f t="shared" si="3"/>
        <v>0</v>
      </c>
      <c r="J12" s="47">
        <f t="shared" si="3"/>
        <v>30</v>
      </c>
      <c r="K12" s="47">
        <f t="shared" si="3"/>
        <v>22</v>
      </c>
      <c r="L12" s="47">
        <f t="shared" si="3"/>
        <v>17</v>
      </c>
      <c r="M12" s="47">
        <f t="shared" si="3"/>
        <v>0</v>
      </c>
      <c r="N12" s="52">
        <f t="shared" si="3"/>
        <v>39</v>
      </c>
      <c r="O12" s="53" t="str">
        <f t="shared" si="0"/>
        <v>△</v>
      </c>
      <c r="P12" s="54">
        <f t="shared" si="1"/>
        <v>9</v>
      </c>
      <c r="Q12" s="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97" t="s">
        <v>43</v>
      </c>
      <c r="B13" s="33" t="s">
        <v>45</v>
      </c>
      <c r="C13" s="38">
        <v>2236</v>
      </c>
      <c r="D13" s="38">
        <v>2431</v>
      </c>
      <c r="E13" s="64">
        <f>C13+D13</f>
        <v>4667</v>
      </c>
      <c r="F13" s="38">
        <v>1591</v>
      </c>
      <c r="G13" s="38">
        <v>8</v>
      </c>
      <c r="H13" s="38">
        <v>2</v>
      </c>
      <c r="I13" s="38">
        <v>0</v>
      </c>
      <c r="J13" s="39">
        <f>G13+H13+I13</f>
        <v>10</v>
      </c>
      <c r="K13" s="38">
        <v>5</v>
      </c>
      <c r="L13" s="38">
        <v>9</v>
      </c>
      <c r="M13" s="38">
        <v>0</v>
      </c>
      <c r="N13" s="25">
        <f>K13+L13+M13</f>
        <v>14</v>
      </c>
      <c r="O13" s="27" t="str">
        <f t="shared" si="0"/>
        <v>△</v>
      </c>
      <c r="P13" s="28">
        <f t="shared" si="1"/>
        <v>4</v>
      </c>
      <c r="Q13" s="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98"/>
      <c r="B14" s="34" t="s">
        <v>46</v>
      </c>
      <c r="C14" s="42">
        <v>4317</v>
      </c>
      <c r="D14" s="42">
        <v>4745</v>
      </c>
      <c r="E14" s="25">
        <f>C14+D14</f>
        <v>9062</v>
      </c>
      <c r="F14" s="42">
        <v>2818</v>
      </c>
      <c r="G14" s="42">
        <v>11</v>
      </c>
      <c r="H14" s="42">
        <v>2</v>
      </c>
      <c r="I14" s="42">
        <v>1</v>
      </c>
      <c r="J14" s="43">
        <f>G14+H14+I14</f>
        <v>14</v>
      </c>
      <c r="K14" s="42">
        <v>29</v>
      </c>
      <c r="L14" s="42">
        <v>11</v>
      </c>
      <c r="M14" s="42">
        <v>0</v>
      </c>
      <c r="N14" s="43">
        <f>K14+L14+M14</f>
        <v>40</v>
      </c>
      <c r="O14" s="44" t="str">
        <f t="shared" si="0"/>
        <v>△</v>
      </c>
      <c r="P14" s="45">
        <f t="shared" si="1"/>
        <v>26</v>
      </c>
      <c r="Q14" s="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8"/>
      <c r="B15" s="34" t="s">
        <v>29</v>
      </c>
      <c r="C15" s="42">
        <v>9765</v>
      </c>
      <c r="D15" s="42">
        <v>10523</v>
      </c>
      <c r="E15" s="43">
        <f>C15+D15</f>
        <v>20288</v>
      </c>
      <c r="F15" s="42">
        <v>5665</v>
      </c>
      <c r="G15" s="42">
        <v>24</v>
      </c>
      <c r="H15" s="42">
        <v>10</v>
      </c>
      <c r="I15" s="42">
        <v>0</v>
      </c>
      <c r="J15" s="43">
        <f>G15+H15+I15</f>
        <v>34</v>
      </c>
      <c r="K15" s="42">
        <v>41</v>
      </c>
      <c r="L15" s="42">
        <v>20</v>
      </c>
      <c r="M15" s="42">
        <v>0</v>
      </c>
      <c r="N15" s="43">
        <f>K15+L15+M15</f>
        <v>61</v>
      </c>
      <c r="O15" s="44" t="str">
        <f t="shared" si="0"/>
        <v>△</v>
      </c>
      <c r="P15" s="45">
        <f t="shared" si="1"/>
        <v>27</v>
      </c>
      <c r="Q15" s="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 thickBot="1">
      <c r="A16" s="99"/>
      <c r="B16" s="37" t="s">
        <v>7</v>
      </c>
      <c r="C16" s="47">
        <f>SUM(C13:C15)</f>
        <v>16318</v>
      </c>
      <c r="D16" s="47">
        <f aca="true" t="shared" si="4" ref="D16:N16">SUM(D13:D15)</f>
        <v>17699</v>
      </c>
      <c r="E16" s="47">
        <f t="shared" si="4"/>
        <v>34017</v>
      </c>
      <c r="F16" s="47">
        <f t="shared" si="4"/>
        <v>10074</v>
      </c>
      <c r="G16" s="47">
        <f t="shared" si="4"/>
        <v>43</v>
      </c>
      <c r="H16" s="47">
        <f t="shared" si="4"/>
        <v>14</v>
      </c>
      <c r="I16" s="47">
        <f t="shared" si="4"/>
        <v>1</v>
      </c>
      <c r="J16" s="47">
        <f t="shared" si="4"/>
        <v>58</v>
      </c>
      <c r="K16" s="47">
        <f t="shared" si="4"/>
        <v>75</v>
      </c>
      <c r="L16" s="47">
        <f t="shared" si="4"/>
        <v>40</v>
      </c>
      <c r="M16" s="47">
        <f t="shared" si="4"/>
        <v>0</v>
      </c>
      <c r="N16" s="47">
        <f t="shared" si="4"/>
        <v>115</v>
      </c>
      <c r="O16" s="48" t="str">
        <f t="shared" si="0"/>
        <v>△</v>
      </c>
      <c r="P16" s="49">
        <f t="shared" si="1"/>
        <v>57</v>
      </c>
      <c r="Q16" s="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 thickTop="1">
      <c r="A17" s="97" t="s">
        <v>30</v>
      </c>
      <c r="B17" s="33" t="s">
        <v>9</v>
      </c>
      <c r="C17" s="50">
        <v>3709</v>
      </c>
      <c r="D17" s="50">
        <v>4094</v>
      </c>
      <c r="E17" s="51">
        <f>C17+D17</f>
        <v>7803</v>
      </c>
      <c r="F17" s="50">
        <v>2686</v>
      </c>
      <c r="G17" s="50">
        <v>21</v>
      </c>
      <c r="H17" s="50">
        <v>8</v>
      </c>
      <c r="I17" s="50">
        <v>0</v>
      </c>
      <c r="J17" s="64">
        <f>G17+H17+I17</f>
        <v>29</v>
      </c>
      <c r="K17" s="50">
        <v>14</v>
      </c>
      <c r="L17" s="50">
        <v>15</v>
      </c>
      <c r="M17" s="50">
        <v>0</v>
      </c>
      <c r="N17" s="51">
        <f>K17+L17+M17</f>
        <v>29</v>
      </c>
      <c r="O17" s="40">
        <f t="shared" si="0"/>
      </c>
      <c r="P17" s="41" t="str">
        <f t="shared" si="1"/>
        <v>0 </v>
      </c>
      <c r="Q17" s="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98"/>
      <c r="B18" s="34" t="s">
        <v>10</v>
      </c>
      <c r="C18" s="42">
        <v>3828</v>
      </c>
      <c r="D18" s="42">
        <v>4119</v>
      </c>
      <c r="E18" s="43">
        <f>C18+D18</f>
        <v>7947</v>
      </c>
      <c r="F18" s="42">
        <v>2442</v>
      </c>
      <c r="G18" s="42">
        <v>11</v>
      </c>
      <c r="H18" s="42">
        <v>2</v>
      </c>
      <c r="I18" s="42">
        <v>0</v>
      </c>
      <c r="J18" s="65">
        <f>G18+H18+I18</f>
        <v>13</v>
      </c>
      <c r="K18" s="42">
        <v>16</v>
      </c>
      <c r="L18" s="42">
        <v>9</v>
      </c>
      <c r="M18" s="42">
        <v>0</v>
      </c>
      <c r="N18" s="43">
        <f>K18+L18+M18</f>
        <v>25</v>
      </c>
      <c r="O18" s="44" t="str">
        <f t="shared" si="0"/>
        <v>△</v>
      </c>
      <c r="P18" s="45">
        <f t="shared" si="1"/>
        <v>12</v>
      </c>
      <c r="Q18" s="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98"/>
      <c r="B19" s="34" t="s">
        <v>11</v>
      </c>
      <c r="C19" s="42">
        <v>4278</v>
      </c>
      <c r="D19" s="42">
        <v>4589</v>
      </c>
      <c r="E19" s="43">
        <f>C19+D19</f>
        <v>8867</v>
      </c>
      <c r="F19" s="42">
        <v>2530</v>
      </c>
      <c r="G19" s="42">
        <v>9</v>
      </c>
      <c r="H19" s="42">
        <v>1</v>
      </c>
      <c r="I19" s="42">
        <v>0</v>
      </c>
      <c r="J19" s="43">
        <f>G19+H19+I19</f>
        <v>10</v>
      </c>
      <c r="K19" s="42">
        <v>28</v>
      </c>
      <c r="L19" s="42">
        <v>14</v>
      </c>
      <c r="M19" s="42">
        <v>0</v>
      </c>
      <c r="N19" s="43">
        <f>K19+L19+M19</f>
        <v>42</v>
      </c>
      <c r="O19" s="44" t="str">
        <f t="shared" si="0"/>
        <v>△</v>
      </c>
      <c r="P19" s="45">
        <f t="shared" si="1"/>
        <v>32</v>
      </c>
      <c r="Q19" s="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98"/>
      <c r="B20" s="34" t="s">
        <v>25</v>
      </c>
      <c r="C20" s="42">
        <v>8640</v>
      </c>
      <c r="D20" s="42">
        <v>9339</v>
      </c>
      <c r="E20" s="43">
        <f>C20+D20</f>
        <v>17979</v>
      </c>
      <c r="F20" s="42">
        <v>5559</v>
      </c>
      <c r="G20" s="42">
        <v>47</v>
      </c>
      <c r="H20" s="42">
        <v>10</v>
      </c>
      <c r="I20" s="42">
        <v>1</v>
      </c>
      <c r="J20" s="43">
        <f>G20+H20+I20</f>
        <v>58</v>
      </c>
      <c r="K20" s="42">
        <v>60</v>
      </c>
      <c r="L20" s="42">
        <v>12</v>
      </c>
      <c r="M20" s="42">
        <v>0</v>
      </c>
      <c r="N20" s="43">
        <f>K20+L20+M20</f>
        <v>72</v>
      </c>
      <c r="O20" s="44" t="str">
        <f>IF((J20-N20)&lt;0,"△","")</f>
        <v>△</v>
      </c>
      <c r="P20" s="45">
        <f>IF((J20-N20)=0,"0 ",IF((J20-N20)&lt;0,-(J20-N20),J20-N20))</f>
        <v>14</v>
      </c>
      <c r="Q20" s="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98"/>
      <c r="B21" s="34" t="s">
        <v>26</v>
      </c>
      <c r="C21" s="42">
        <v>9675</v>
      </c>
      <c r="D21" s="42">
        <v>10636</v>
      </c>
      <c r="E21" s="43">
        <f>C21+D21</f>
        <v>20311</v>
      </c>
      <c r="F21" s="42">
        <v>6300</v>
      </c>
      <c r="G21" s="42">
        <v>26</v>
      </c>
      <c r="H21" s="42">
        <v>15</v>
      </c>
      <c r="I21" s="42">
        <v>0</v>
      </c>
      <c r="J21" s="43">
        <f>G21+H21+I21</f>
        <v>41</v>
      </c>
      <c r="K21" s="42">
        <v>33</v>
      </c>
      <c r="L21" s="42">
        <v>20</v>
      </c>
      <c r="M21" s="42">
        <v>0</v>
      </c>
      <c r="N21" s="43">
        <f>K21+L21+M21</f>
        <v>53</v>
      </c>
      <c r="O21" s="44" t="str">
        <f t="shared" si="0"/>
        <v>△</v>
      </c>
      <c r="P21" s="45">
        <f t="shared" si="1"/>
        <v>12</v>
      </c>
      <c r="Q21" s="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 thickBot="1">
      <c r="A22" s="99"/>
      <c r="B22" s="37" t="s">
        <v>7</v>
      </c>
      <c r="C22" s="29">
        <f>SUM(C17:C21)</f>
        <v>30130</v>
      </c>
      <c r="D22" s="29">
        <f aca="true" t="shared" si="5" ref="D22:N22">SUM(D17:D21)</f>
        <v>32777</v>
      </c>
      <c r="E22" s="29">
        <f t="shared" si="5"/>
        <v>62907</v>
      </c>
      <c r="F22" s="29">
        <f t="shared" si="5"/>
        <v>19517</v>
      </c>
      <c r="G22" s="29">
        <f t="shared" si="5"/>
        <v>114</v>
      </c>
      <c r="H22" s="29">
        <f t="shared" si="5"/>
        <v>36</v>
      </c>
      <c r="I22" s="29">
        <f t="shared" si="5"/>
        <v>1</v>
      </c>
      <c r="J22" s="29">
        <f t="shared" si="5"/>
        <v>151</v>
      </c>
      <c r="K22" s="29">
        <f t="shared" si="5"/>
        <v>151</v>
      </c>
      <c r="L22" s="29">
        <f t="shared" si="5"/>
        <v>70</v>
      </c>
      <c r="M22" s="29">
        <f t="shared" si="5"/>
        <v>0</v>
      </c>
      <c r="N22" s="29">
        <f t="shared" si="5"/>
        <v>221</v>
      </c>
      <c r="O22" s="53" t="str">
        <f>IF((J22-N22)&lt;0,"△","")</f>
        <v>△</v>
      </c>
      <c r="P22" s="54">
        <f>IF((J22-N22)=0,"0 ",IF((J22-N22)&lt;0,-(J22-N22),J22-N22))</f>
        <v>70</v>
      </c>
      <c r="Q22" s="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Top="1">
      <c r="A23" s="97" t="s">
        <v>31</v>
      </c>
      <c r="B23" s="33" t="s">
        <v>12</v>
      </c>
      <c r="C23" s="42">
        <v>1458</v>
      </c>
      <c r="D23" s="42">
        <v>1667</v>
      </c>
      <c r="E23" s="43">
        <f>C23+D23</f>
        <v>3125</v>
      </c>
      <c r="F23" s="42">
        <v>877</v>
      </c>
      <c r="G23" s="42">
        <v>14</v>
      </c>
      <c r="H23" s="42">
        <v>3</v>
      </c>
      <c r="I23" s="42">
        <v>0</v>
      </c>
      <c r="J23" s="43">
        <f>G23+H23+I23</f>
        <v>17</v>
      </c>
      <c r="K23" s="42">
        <v>9</v>
      </c>
      <c r="L23" s="42">
        <v>1</v>
      </c>
      <c r="M23" s="42">
        <v>0</v>
      </c>
      <c r="N23" s="43">
        <f>K23+L23+M23</f>
        <v>10</v>
      </c>
      <c r="O23" s="44">
        <f>IF((J23-N23)&lt;0,"△","")</f>
      </c>
      <c r="P23" s="45">
        <f>IF((J23-N23)=0,"0 ",IF((J23-N23)&lt;0,-(J23-N23),J23-N23))</f>
        <v>7</v>
      </c>
      <c r="Q23" s="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100"/>
      <c r="B24" s="34" t="s">
        <v>13</v>
      </c>
      <c r="C24" s="42">
        <v>9313</v>
      </c>
      <c r="D24" s="42">
        <v>10171</v>
      </c>
      <c r="E24" s="43">
        <f>C24+D24</f>
        <v>19484</v>
      </c>
      <c r="F24" s="42">
        <v>5797</v>
      </c>
      <c r="G24" s="42">
        <v>22</v>
      </c>
      <c r="H24" s="42">
        <v>8</v>
      </c>
      <c r="I24" s="42">
        <v>0</v>
      </c>
      <c r="J24" s="43">
        <f>G24+H24+I24</f>
        <v>30</v>
      </c>
      <c r="K24" s="42">
        <v>43</v>
      </c>
      <c r="L24" s="42">
        <v>26</v>
      </c>
      <c r="M24" s="42">
        <v>0</v>
      </c>
      <c r="N24" s="43">
        <f>K24+L24+M24</f>
        <v>69</v>
      </c>
      <c r="O24" s="44" t="str">
        <f>IF((J24-N24)&lt;0,"△","")</f>
        <v>△</v>
      </c>
      <c r="P24" s="45">
        <f>IF((J24-N24)=0,"0 ",IF((J24-N24)&lt;0,-(J24-N24),J24-N24))</f>
        <v>39</v>
      </c>
      <c r="Q24" s="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100"/>
      <c r="B25" s="34" t="s">
        <v>27</v>
      </c>
      <c r="C25" s="42">
        <v>5773</v>
      </c>
      <c r="D25" s="42">
        <v>6411</v>
      </c>
      <c r="E25" s="43">
        <f>C25+D25</f>
        <v>12184</v>
      </c>
      <c r="F25" s="42">
        <v>3703</v>
      </c>
      <c r="G25" s="42">
        <v>22</v>
      </c>
      <c r="H25" s="42">
        <v>12</v>
      </c>
      <c r="I25" s="42">
        <v>1</v>
      </c>
      <c r="J25" s="43">
        <f>G25+H25+I25</f>
        <v>35</v>
      </c>
      <c r="K25" s="42">
        <v>21</v>
      </c>
      <c r="L25" s="42">
        <v>9</v>
      </c>
      <c r="M25" s="42">
        <v>0</v>
      </c>
      <c r="N25" s="43">
        <f>K25+L25+M25</f>
        <v>30</v>
      </c>
      <c r="O25" s="14">
        <f>IF((J25-N25)&lt;0,"△","")</f>
      </c>
      <c r="P25" s="15">
        <f>IF((J25-N25)=0,"0 ",IF((J25-N25)&lt;0,-(J25-N25),J25-N25))</f>
        <v>5</v>
      </c>
      <c r="Q25" s="7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100"/>
      <c r="B26" s="34" t="s">
        <v>28</v>
      </c>
      <c r="C26" s="42">
        <v>5996</v>
      </c>
      <c r="D26" s="42">
        <v>6517</v>
      </c>
      <c r="E26" s="43">
        <f>C26+D26</f>
        <v>12513</v>
      </c>
      <c r="F26" s="42">
        <v>3735</v>
      </c>
      <c r="G26" s="42">
        <v>28</v>
      </c>
      <c r="H26" s="42">
        <v>4</v>
      </c>
      <c r="I26" s="42">
        <v>0</v>
      </c>
      <c r="J26" s="43">
        <f>G26+H26+I26</f>
        <v>32</v>
      </c>
      <c r="K26" s="42">
        <v>26</v>
      </c>
      <c r="L26" s="42">
        <v>8</v>
      </c>
      <c r="M26" s="42">
        <v>0</v>
      </c>
      <c r="N26" s="43">
        <f>K26+L26+M26</f>
        <v>34</v>
      </c>
      <c r="O26" s="14" t="str">
        <f t="shared" si="0"/>
        <v>△</v>
      </c>
      <c r="P26" s="15">
        <f t="shared" si="1"/>
        <v>2</v>
      </c>
      <c r="Q26" s="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101"/>
      <c r="B27" s="37" t="s">
        <v>7</v>
      </c>
      <c r="C27" s="47">
        <f>SUM(C23:C26)</f>
        <v>22540</v>
      </c>
      <c r="D27" s="47">
        <f aca="true" t="shared" si="6" ref="D27:N27">SUM(D23:D26)</f>
        <v>24766</v>
      </c>
      <c r="E27" s="47">
        <f t="shared" si="6"/>
        <v>47306</v>
      </c>
      <c r="F27" s="47">
        <f t="shared" si="6"/>
        <v>14112</v>
      </c>
      <c r="G27" s="47">
        <f t="shared" si="6"/>
        <v>86</v>
      </c>
      <c r="H27" s="47">
        <f t="shared" si="6"/>
        <v>27</v>
      </c>
      <c r="I27" s="47">
        <f t="shared" si="6"/>
        <v>1</v>
      </c>
      <c r="J27" s="47">
        <f t="shared" si="6"/>
        <v>114</v>
      </c>
      <c r="K27" s="47">
        <f t="shared" si="6"/>
        <v>99</v>
      </c>
      <c r="L27" s="47">
        <f t="shared" si="6"/>
        <v>44</v>
      </c>
      <c r="M27" s="47">
        <f t="shared" si="6"/>
        <v>0</v>
      </c>
      <c r="N27" s="55">
        <f t="shared" si="6"/>
        <v>143</v>
      </c>
      <c r="O27" s="53" t="str">
        <f>IF((J27-N27)&lt;0,"△","")</f>
        <v>△</v>
      </c>
      <c r="P27" s="54">
        <f>IF((J27-N27)=0,"0 ",IF((J27-N27)&lt;0,-(J27-N27),J27-N27))</f>
        <v>29</v>
      </c>
      <c r="Q27" s="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97" t="s">
        <v>44</v>
      </c>
      <c r="B28" s="33" t="s">
        <v>14</v>
      </c>
      <c r="C28" s="38">
        <v>3059</v>
      </c>
      <c r="D28" s="38">
        <v>3451</v>
      </c>
      <c r="E28" s="39">
        <f>C28+D28</f>
        <v>6510</v>
      </c>
      <c r="F28" s="38">
        <v>2355</v>
      </c>
      <c r="G28" s="38">
        <v>7</v>
      </c>
      <c r="H28" s="38">
        <v>3</v>
      </c>
      <c r="I28" s="38">
        <v>1</v>
      </c>
      <c r="J28" s="64">
        <f>G28+H28+I28</f>
        <v>11</v>
      </c>
      <c r="K28" s="38">
        <v>10</v>
      </c>
      <c r="L28" s="38">
        <v>12</v>
      </c>
      <c r="M28" s="38">
        <v>0</v>
      </c>
      <c r="N28" s="25">
        <f>K28+L28+M28</f>
        <v>22</v>
      </c>
      <c r="O28" s="56" t="str">
        <f t="shared" si="0"/>
        <v>△</v>
      </c>
      <c r="P28" s="57">
        <f t="shared" si="1"/>
        <v>11</v>
      </c>
      <c r="Q28" s="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98"/>
      <c r="B29" s="34" t="s">
        <v>15</v>
      </c>
      <c r="C29" s="42">
        <v>2028</v>
      </c>
      <c r="D29" s="42">
        <v>2288</v>
      </c>
      <c r="E29" s="43">
        <f>C29+D29</f>
        <v>4316</v>
      </c>
      <c r="F29" s="42">
        <v>1550</v>
      </c>
      <c r="G29" s="42">
        <v>4</v>
      </c>
      <c r="H29" s="42">
        <v>1</v>
      </c>
      <c r="I29" s="42">
        <v>0</v>
      </c>
      <c r="J29" s="25">
        <f>G29+H29+I29</f>
        <v>5</v>
      </c>
      <c r="K29" s="42">
        <v>9</v>
      </c>
      <c r="L29" s="42">
        <v>9</v>
      </c>
      <c r="M29" s="42">
        <v>0</v>
      </c>
      <c r="N29" s="43">
        <f>K29+L29+M29</f>
        <v>18</v>
      </c>
      <c r="O29" s="44" t="str">
        <f t="shared" si="0"/>
        <v>△</v>
      </c>
      <c r="P29" s="45">
        <f t="shared" si="1"/>
        <v>13</v>
      </c>
      <c r="Q29" s="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98"/>
      <c r="B30" s="34" t="s">
        <v>16</v>
      </c>
      <c r="C30" s="46">
        <v>1821</v>
      </c>
      <c r="D30" s="46">
        <v>2045</v>
      </c>
      <c r="E30" s="43">
        <f>C30+D30</f>
        <v>3866</v>
      </c>
      <c r="F30" s="46">
        <v>1167</v>
      </c>
      <c r="G30" s="46">
        <v>4</v>
      </c>
      <c r="H30" s="42">
        <v>0</v>
      </c>
      <c r="I30" s="42">
        <v>0</v>
      </c>
      <c r="J30" s="43">
        <f>G30+H30+I30</f>
        <v>4</v>
      </c>
      <c r="K30" s="46">
        <v>11</v>
      </c>
      <c r="L30" s="46">
        <v>3</v>
      </c>
      <c r="M30" s="42">
        <v>0</v>
      </c>
      <c r="N30" s="43">
        <f>K30+L30+M30</f>
        <v>14</v>
      </c>
      <c r="O30" s="44" t="str">
        <f t="shared" si="0"/>
        <v>△</v>
      </c>
      <c r="P30" s="45">
        <f t="shared" si="1"/>
        <v>10</v>
      </c>
      <c r="Q30" s="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 thickBot="1">
      <c r="A31" s="99"/>
      <c r="B31" s="37" t="s">
        <v>7</v>
      </c>
      <c r="C31" s="47">
        <f>SUM(C28:C30)</f>
        <v>6908</v>
      </c>
      <c r="D31" s="47">
        <f aca="true" t="shared" si="7" ref="D31:N31">SUM(D28:D30)</f>
        <v>7784</v>
      </c>
      <c r="E31" s="47">
        <f t="shared" si="7"/>
        <v>14692</v>
      </c>
      <c r="F31" s="47">
        <f t="shared" si="7"/>
        <v>5072</v>
      </c>
      <c r="G31" s="47">
        <f t="shared" si="7"/>
        <v>15</v>
      </c>
      <c r="H31" s="47">
        <f t="shared" si="7"/>
        <v>4</v>
      </c>
      <c r="I31" s="47">
        <f t="shared" si="7"/>
        <v>1</v>
      </c>
      <c r="J31" s="47">
        <f t="shared" si="7"/>
        <v>20</v>
      </c>
      <c r="K31" s="47">
        <f t="shared" si="7"/>
        <v>30</v>
      </c>
      <c r="L31" s="47">
        <f t="shared" si="7"/>
        <v>24</v>
      </c>
      <c r="M31" s="47">
        <f t="shared" si="7"/>
        <v>0</v>
      </c>
      <c r="N31" s="47">
        <f t="shared" si="7"/>
        <v>54</v>
      </c>
      <c r="O31" s="48" t="str">
        <f>IF((J31-N31)&lt;0,"△","")</f>
        <v>△</v>
      </c>
      <c r="P31" s="49">
        <f>IF((J31-N31)=0,"0 ",IF((J31-N31)&lt;0,-(J31-N31),J31-N31))</f>
        <v>34</v>
      </c>
      <c r="Q31" s="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 thickBot="1" thickTop="1">
      <c r="A32" s="76" t="s">
        <v>40</v>
      </c>
      <c r="B32" s="77"/>
      <c r="C32" s="58">
        <f>SUM(C12,C16,C22,C27,C31)</f>
        <v>82530</v>
      </c>
      <c r="D32" s="58">
        <f aca="true" t="shared" si="8" ref="D32:N32">SUM(D12,D16,D22,D27,D31)</f>
        <v>90234</v>
      </c>
      <c r="E32" s="58">
        <f t="shared" si="8"/>
        <v>172764</v>
      </c>
      <c r="F32" s="58">
        <f t="shared" si="8"/>
        <v>53021</v>
      </c>
      <c r="G32" s="58">
        <f t="shared" si="8"/>
        <v>285</v>
      </c>
      <c r="H32" s="58">
        <f t="shared" si="8"/>
        <v>84</v>
      </c>
      <c r="I32" s="58">
        <f t="shared" si="8"/>
        <v>4</v>
      </c>
      <c r="J32" s="58">
        <f t="shared" si="8"/>
        <v>373</v>
      </c>
      <c r="K32" s="58">
        <f t="shared" si="8"/>
        <v>377</v>
      </c>
      <c r="L32" s="58">
        <f t="shared" si="8"/>
        <v>195</v>
      </c>
      <c r="M32" s="58">
        <f t="shared" si="8"/>
        <v>0</v>
      </c>
      <c r="N32" s="58">
        <f t="shared" si="8"/>
        <v>572</v>
      </c>
      <c r="O32" s="59" t="str">
        <f>IF((J32-N32)&lt;0,"△","")</f>
        <v>△</v>
      </c>
      <c r="P32" s="60">
        <f>IF((J32-N32)=0,"0 ",IF((J32-N32)&lt;0,-(J32-N32),J32-N32))</f>
        <v>199</v>
      </c>
      <c r="Q32" s="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Bot="1" thickTop="1">
      <c r="A33" s="90" t="s">
        <v>41</v>
      </c>
      <c r="B33" s="91"/>
      <c r="C33" s="61">
        <f>SUM(C10,C32)</f>
        <v>294026</v>
      </c>
      <c r="D33" s="61">
        <f aca="true" t="shared" si="9" ref="D33:N33">SUM(D10,D32)</f>
        <v>319316</v>
      </c>
      <c r="E33" s="61">
        <f t="shared" si="9"/>
        <v>613342</v>
      </c>
      <c r="F33" s="61">
        <f t="shared" si="9"/>
        <v>219946</v>
      </c>
      <c r="G33" s="61">
        <f t="shared" si="9"/>
        <v>1253</v>
      </c>
      <c r="H33" s="61">
        <f t="shared" si="9"/>
        <v>413</v>
      </c>
      <c r="I33" s="61">
        <f t="shared" si="9"/>
        <v>13</v>
      </c>
      <c r="J33" s="61">
        <f t="shared" si="9"/>
        <v>1679</v>
      </c>
      <c r="K33" s="61">
        <f t="shared" si="9"/>
        <v>1395</v>
      </c>
      <c r="L33" s="61">
        <f t="shared" si="9"/>
        <v>550</v>
      </c>
      <c r="M33" s="61">
        <f t="shared" si="9"/>
        <v>2</v>
      </c>
      <c r="N33" s="61">
        <f t="shared" si="9"/>
        <v>1947</v>
      </c>
      <c r="O33" s="62" t="str">
        <f>IF((J33-N33)&lt;0,"△","")</f>
        <v>△</v>
      </c>
      <c r="P33" s="63">
        <f>IF((J33-N33)=0,"0 ",IF((J33-N33)&lt;0,-(J33-N33),J33-N33))</f>
        <v>268</v>
      </c>
      <c r="Q33" s="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5:255" ht="21" customHeight="1">
      <c r="O35" s="6"/>
      <c r="P35" s="6"/>
      <c r="Q35" s="6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4:255" ht="21" customHeight="1">
      <c r="D36" s="6"/>
      <c r="H36" s="6"/>
      <c r="I36" s="6"/>
      <c r="J36" s="6"/>
      <c r="K36" s="6"/>
      <c r="L36" s="6"/>
      <c r="O36" s="6"/>
      <c r="P36" s="6"/>
      <c r="Q36" s="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4:255" ht="21" customHeight="1">
      <c r="D37" s="6"/>
      <c r="H37" s="6"/>
      <c r="I37" s="6"/>
      <c r="J37" s="6"/>
      <c r="K37" s="6"/>
      <c r="L37" s="6"/>
      <c r="O37" s="6"/>
      <c r="P37" s="6"/>
      <c r="Q37" s="6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3:255" ht="21" customHeight="1">
      <c r="C38" s="4"/>
      <c r="D38" s="6"/>
      <c r="H38" s="6"/>
      <c r="I38" s="6"/>
      <c r="J38" s="6"/>
      <c r="K38" s="6"/>
      <c r="L38" s="6"/>
      <c r="O38" s="6"/>
      <c r="P38" s="6"/>
      <c r="Q38" s="6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4:255" ht="21" customHeight="1">
      <c r="D39" s="6"/>
      <c r="H39" s="6"/>
      <c r="I39" s="6"/>
      <c r="J39" s="6"/>
      <c r="K39" s="6"/>
      <c r="L39" s="6"/>
      <c r="O39" s="6"/>
      <c r="P39" s="6"/>
      <c r="Q39" s="6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4:255" ht="21.75" customHeight="1">
      <c r="D40" s="6"/>
      <c r="E40" s="6"/>
      <c r="H40" s="6"/>
      <c r="I40" s="6"/>
      <c r="J40" s="6"/>
      <c r="K40" s="6"/>
      <c r="L40" s="6"/>
      <c r="N40" s="6"/>
      <c r="O40" s="6"/>
      <c r="P40" s="6"/>
      <c r="Q40" s="6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5:255" ht="19.5" customHeight="1">
      <c r="E41" s="6"/>
      <c r="H41" s="6"/>
      <c r="I41" s="6"/>
      <c r="J41" s="6"/>
      <c r="K41" s="6"/>
      <c r="L41" s="6"/>
      <c r="N41" s="6"/>
      <c r="O41" s="6"/>
      <c r="P41" s="6"/>
      <c r="Q41" s="6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5:255" ht="19.5" customHeight="1">
      <c r="E42" s="6"/>
      <c r="J42" s="6"/>
      <c r="K42" s="6"/>
      <c r="L42" s="6"/>
      <c r="N42" s="6"/>
      <c r="O42" s="6"/>
      <c r="P42" s="6"/>
      <c r="Q42" s="6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5:255" ht="19.5" customHeight="1">
      <c r="E43" s="6"/>
      <c r="J43" s="6"/>
      <c r="K43" s="6"/>
      <c r="L43" s="6"/>
      <c r="N43" s="6"/>
      <c r="O43" s="6"/>
      <c r="P43" s="6"/>
      <c r="Q43" s="6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3:255" ht="19.5" customHeight="1">
      <c r="C44" s="6"/>
      <c r="D44" s="6"/>
      <c r="E44" s="6"/>
      <c r="I44" s="6"/>
      <c r="J44" s="6"/>
      <c r="K44" s="6"/>
      <c r="L44" s="6"/>
      <c r="M44" s="6"/>
      <c r="N44" s="6"/>
      <c r="O44" s="6"/>
      <c r="P44" s="6"/>
      <c r="Q44" s="6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7:255" ht="19.5" customHeight="1">
      <c r="G45" s="6"/>
      <c r="H45" s="6"/>
      <c r="I45" s="6"/>
      <c r="J45" s="6"/>
      <c r="K45" s="6"/>
      <c r="L45" s="6"/>
      <c r="N45" s="6"/>
      <c r="O45" s="6"/>
      <c r="P45" s="6"/>
      <c r="Q45" s="6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5:255" ht="19.5" customHeight="1">
      <c r="E46" s="6"/>
      <c r="F46" s="6"/>
      <c r="G46" s="6"/>
      <c r="H46" s="6"/>
      <c r="I46" s="6"/>
      <c r="J46" s="6"/>
      <c r="K46" s="6"/>
      <c r="L46" s="6"/>
      <c r="N46" s="6"/>
      <c r="O46" s="6"/>
      <c r="P46" s="6"/>
      <c r="Q46" s="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5:255" ht="19.5" customHeight="1">
      <c r="E47" s="6"/>
      <c r="G47" s="6"/>
      <c r="H47" s="6"/>
      <c r="I47" s="6"/>
      <c r="J47" s="6"/>
      <c r="K47" s="6"/>
      <c r="L47" s="6"/>
      <c r="N47" s="6"/>
      <c r="O47" s="6"/>
      <c r="P47" s="6"/>
      <c r="Q47" s="6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3:255" ht="19.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9.5" customHeight="1"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5:255" ht="17.25">
      <c r="E50" s="6"/>
      <c r="F50" s="6"/>
      <c r="G50" s="6"/>
      <c r="H50" s="6"/>
      <c r="I50" s="6"/>
      <c r="N50" s="6"/>
      <c r="O50" s="6"/>
      <c r="P50" s="6"/>
      <c r="Q50" s="6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7:255" ht="17.25">
      <c r="G51" s="6"/>
      <c r="H51" s="6"/>
      <c r="I51" s="6"/>
      <c r="N51" s="6"/>
      <c r="O51" s="6"/>
      <c r="P51" s="6"/>
      <c r="Q51" s="6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5:255" ht="17.25">
      <c r="E52" s="6"/>
      <c r="G52" s="6"/>
      <c r="H52" s="6"/>
      <c r="I52" s="6"/>
      <c r="K52" s="6"/>
      <c r="N52" s="6"/>
      <c r="O52" s="6"/>
      <c r="P52" s="6"/>
      <c r="Q52" s="6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7.25">
      <c r="E53" s="6"/>
      <c r="F53" s="4"/>
      <c r="G53" s="6"/>
      <c r="H53" s="6"/>
      <c r="I53" s="6"/>
      <c r="J53" s="6"/>
      <c r="K53" s="6"/>
      <c r="L53" s="6"/>
      <c r="N53" s="6"/>
      <c r="O53" s="6"/>
      <c r="P53" s="6"/>
      <c r="Q53" s="6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5:255" ht="17.25">
      <c r="E54" s="6"/>
      <c r="F54" s="6"/>
      <c r="G54" s="6"/>
      <c r="H54" s="6"/>
      <c r="I54" s="6"/>
      <c r="J54" s="6"/>
      <c r="K54" s="6"/>
      <c r="L54" s="6"/>
      <c r="N54" s="6"/>
      <c r="O54" s="6"/>
      <c r="P54" s="6"/>
      <c r="Q54" s="6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5:255" ht="17.25">
      <c r="E55" s="6"/>
      <c r="F55" s="6"/>
      <c r="G55" s="6"/>
      <c r="H55" s="6"/>
      <c r="I55" s="6"/>
      <c r="J55" s="6"/>
      <c r="K55" s="6"/>
      <c r="L55" s="6"/>
      <c r="N55" s="6"/>
      <c r="O55" s="6"/>
      <c r="P55" s="6"/>
      <c r="Q55" s="6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5:255" ht="17.25">
      <c r="E56" s="6"/>
      <c r="F56" s="6"/>
      <c r="G56" s="6"/>
      <c r="H56" s="6"/>
      <c r="I56" s="6"/>
      <c r="J56" s="6"/>
      <c r="K56" s="6"/>
      <c r="L56" s="6"/>
      <c r="N56" s="6"/>
      <c r="O56" s="6"/>
      <c r="P56" s="6"/>
      <c r="Q56" s="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3:255" ht="17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7.25">
      <c r="E58" s="6"/>
      <c r="J58" s="6"/>
      <c r="K58" s="6"/>
      <c r="N58" s="6"/>
      <c r="O58" s="6"/>
      <c r="P58" s="6"/>
      <c r="Q58" s="6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6"/>
      <c r="J59" s="6"/>
      <c r="K59" s="6"/>
      <c r="N59" s="6"/>
      <c r="P59" s="6"/>
      <c r="Q59" s="6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7.25">
      <c r="E60" s="6"/>
      <c r="J60" s="6"/>
      <c r="K60" s="6"/>
      <c r="N60" s="6"/>
      <c r="P60" s="6"/>
      <c r="Q60" s="6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3:255" ht="17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6"/>
      <c r="J62" s="6"/>
      <c r="K62" s="6"/>
      <c r="N62" s="6"/>
      <c r="O62" s="6"/>
      <c r="P62" s="6"/>
      <c r="Q62" s="6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7.25">
      <c r="E63" s="6"/>
      <c r="J63" s="6"/>
      <c r="K63" s="6"/>
      <c r="N63" s="6"/>
      <c r="O63" s="6"/>
      <c r="P63" s="6"/>
      <c r="Q63" s="6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5:255" ht="17.25">
      <c r="E64" s="6"/>
      <c r="J64" s="6"/>
      <c r="K64" s="6"/>
      <c r="N64" s="6"/>
      <c r="O64" s="6"/>
      <c r="P64" s="6"/>
      <c r="Q64" s="6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6"/>
      <c r="J65" s="6"/>
      <c r="K65" s="6"/>
      <c r="N65" s="6"/>
      <c r="O65" s="6"/>
      <c r="P65" s="6"/>
      <c r="Q65" s="6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6"/>
      <c r="J66" s="6"/>
      <c r="K66" s="6"/>
      <c r="N66" s="6"/>
      <c r="O66" s="6"/>
      <c r="P66" s="6"/>
      <c r="Q66" s="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7.25">
      <c r="E67" s="6"/>
      <c r="J67" s="6"/>
      <c r="K67" s="6"/>
      <c r="N67" s="6"/>
      <c r="O67" s="6"/>
      <c r="P67" s="6"/>
      <c r="Q67" s="6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6"/>
      <c r="J68" s="6"/>
      <c r="K68" s="6"/>
      <c r="N68" s="6"/>
      <c r="O68" s="6"/>
      <c r="P68" s="6"/>
      <c r="Q68" s="6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6"/>
      <c r="J69" s="6"/>
      <c r="K69" s="6"/>
      <c r="N69" s="6"/>
      <c r="O69" s="6"/>
      <c r="P69" s="6"/>
      <c r="Q69" s="6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6"/>
      <c r="J70" s="6"/>
      <c r="K70" s="6"/>
      <c r="N70" s="6"/>
      <c r="O70" s="6"/>
      <c r="P70" s="6"/>
      <c r="Q70" s="6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3:255" ht="17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6"/>
      <c r="J72" s="6"/>
      <c r="K72" s="6"/>
      <c r="N72" s="6"/>
      <c r="O72" s="6"/>
      <c r="P72" s="6"/>
      <c r="Q72" s="6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6"/>
      <c r="J73" s="6"/>
      <c r="K73" s="6"/>
      <c r="N73" s="6"/>
      <c r="O73" s="6"/>
      <c r="P73" s="6"/>
      <c r="Q73" s="6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6"/>
      <c r="J74" s="6"/>
      <c r="K74" s="6"/>
      <c r="N74" s="6"/>
      <c r="O74" s="6"/>
      <c r="P74" s="6"/>
      <c r="Q74" s="6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6"/>
      <c r="H75" s="6"/>
      <c r="J75" s="6"/>
      <c r="K75" s="6"/>
      <c r="N75" s="6"/>
      <c r="O75" s="6"/>
      <c r="P75" s="6"/>
      <c r="Q75" s="6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6"/>
      <c r="J76" s="6"/>
      <c r="K76" s="6"/>
      <c r="N76" s="6"/>
      <c r="O76" s="6"/>
      <c r="P76" s="6"/>
      <c r="Q76" s="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6"/>
      <c r="J77" s="6"/>
      <c r="K77" s="6"/>
      <c r="N77" s="6"/>
      <c r="O77" s="6"/>
      <c r="P77" s="6"/>
      <c r="Q77" s="6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6"/>
      <c r="J78" s="6"/>
      <c r="K78" s="6"/>
      <c r="N78" s="6"/>
      <c r="O78" s="6"/>
      <c r="P78" s="6"/>
      <c r="Q78" s="6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6"/>
      <c r="J79" s="6"/>
      <c r="K79" s="6"/>
      <c r="N79" s="6"/>
      <c r="O79" s="6"/>
      <c r="P79" s="6"/>
      <c r="Q79" s="6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3:255" ht="17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6"/>
      <c r="J81" s="6"/>
      <c r="K81" s="6"/>
      <c r="N81" s="6"/>
      <c r="O81" s="6"/>
      <c r="P81" s="6"/>
      <c r="Q81" s="6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6"/>
      <c r="J82" s="6"/>
      <c r="K82" s="6"/>
      <c r="N82" s="6"/>
      <c r="O82" s="6"/>
      <c r="P82" s="6"/>
      <c r="Q82" s="6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6"/>
      <c r="J83" s="6"/>
      <c r="K83" s="6"/>
      <c r="N83" s="6"/>
      <c r="O83" s="6"/>
      <c r="P83" s="6"/>
      <c r="Q83" s="6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6"/>
      <c r="J84" s="6"/>
      <c r="K84" s="6"/>
      <c r="N84" s="6"/>
      <c r="O84" s="6"/>
      <c r="P84" s="6"/>
      <c r="Q84" s="6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1:255" ht="17.25">
      <c r="K85" s="6"/>
      <c r="O85" s="6"/>
      <c r="P85" s="6"/>
      <c r="Q85" s="6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1:255" ht="17.25">
      <c r="K86" s="6"/>
      <c r="O86" s="6"/>
      <c r="P86" s="6"/>
      <c r="Q86" s="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1:255" ht="17.25">
      <c r="K87" s="6"/>
      <c r="O87" s="6"/>
      <c r="P87" s="6"/>
      <c r="Q87" s="6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1:255" ht="17.25">
      <c r="K88" s="6"/>
      <c r="O88" s="6"/>
      <c r="P88" s="6"/>
      <c r="Q88" s="6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1:255" ht="17.25">
      <c r="K89" s="6"/>
      <c r="O89" s="6"/>
      <c r="P89" s="6"/>
      <c r="Q89" s="6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1:255" ht="17.25">
      <c r="K90" s="6"/>
      <c r="O90" s="6"/>
      <c r="P90" s="6"/>
      <c r="Q90" s="6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1:255" ht="17.25">
      <c r="K91" s="6"/>
      <c r="O91" s="6"/>
      <c r="P91" s="6"/>
      <c r="Q91" s="6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6"/>
      <c r="O92" s="6"/>
      <c r="P92" s="6"/>
      <c r="Q92" s="6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6"/>
      <c r="O93" s="6"/>
      <c r="P93" s="6"/>
      <c r="Q93" s="6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6"/>
      <c r="O94" s="6"/>
      <c r="P94" s="6"/>
      <c r="Q94" s="6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1:255" ht="17.25">
      <c r="K95" s="6"/>
      <c r="O95" s="6"/>
      <c r="P95" s="6"/>
      <c r="Q95" s="6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5:255" ht="17.25">
      <c r="O96" s="6"/>
      <c r="P96" s="6"/>
      <c r="Q96" s="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5:255" ht="17.25">
      <c r="O97" s="6"/>
      <c r="P97" s="6"/>
      <c r="Q97" s="6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5:255" ht="17.25">
      <c r="O98" s="6"/>
      <c r="P98" s="6"/>
      <c r="Q98" s="6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5:255" ht="17.25">
      <c r="O99" s="6"/>
      <c r="P99" s="6"/>
      <c r="Q99" s="6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5:255" ht="17.25">
      <c r="O100" s="6"/>
      <c r="P100" s="6"/>
      <c r="Q100" s="6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5:255" ht="17.25">
      <c r="O101" s="6"/>
      <c r="P101" s="6"/>
      <c r="Q101" s="6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5:255" ht="17.25">
      <c r="O102" s="6"/>
      <c r="P102" s="6"/>
      <c r="Q102" s="6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5:255" ht="17.25">
      <c r="O103" s="6"/>
      <c r="P103" s="6"/>
      <c r="Q103" s="6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</sheetData>
  <mergeCells count="22">
    <mergeCell ref="O3:P5"/>
    <mergeCell ref="A4:B5"/>
    <mergeCell ref="A32:B32"/>
    <mergeCell ref="F3:F5"/>
    <mergeCell ref="G3:J3"/>
    <mergeCell ref="K3:N3"/>
    <mergeCell ref="G4:G5"/>
    <mergeCell ref="K4:K5"/>
    <mergeCell ref="H4:J4"/>
    <mergeCell ref="A3:B3"/>
    <mergeCell ref="A33:B33"/>
    <mergeCell ref="A6:A10"/>
    <mergeCell ref="A11:A12"/>
    <mergeCell ref="A13:A16"/>
    <mergeCell ref="A17:A22"/>
    <mergeCell ref="A28:A31"/>
    <mergeCell ref="A23:A27"/>
    <mergeCell ref="L4:N4"/>
    <mergeCell ref="C3:E3"/>
    <mergeCell ref="C4:C5"/>
    <mergeCell ref="D4:D5"/>
    <mergeCell ref="E4:E5"/>
  </mergeCells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0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8" sqref="A28:A31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</v>
      </c>
      <c r="E1" s="3" t="s">
        <v>48</v>
      </c>
      <c r="M1" s="4" t="s">
        <v>23</v>
      </c>
      <c r="Q1" s="6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88" t="s">
        <v>2</v>
      </c>
      <c r="B3" s="89"/>
      <c r="C3" s="102" t="s">
        <v>33</v>
      </c>
      <c r="D3" s="103"/>
      <c r="E3" s="104"/>
      <c r="F3" s="78" t="s">
        <v>19</v>
      </c>
      <c r="G3" s="81" t="s">
        <v>34</v>
      </c>
      <c r="H3" s="82"/>
      <c r="I3" s="82"/>
      <c r="J3" s="83"/>
      <c r="K3" s="81" t="s">
        <v>35</v>
      </c>
      <c r="L3" s="82"/>
      <c r="M3" s="82"/>
      <c r="N3" s="83"/>
      <c r="O3" s="66" t="s">
        <v>39</v>
      </c>
      <c r="P3" s="6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72" t="s">
        <v>0</v>
      </c>
      <c r="B4" s="73"/>
      <c r="C4" s="84" t="s">
        <v>17</v>
      </c>
      <c r="D4" s="84" t="s">
        <v>18</v>
      </c>
      <c r="E4" s="84" t="s">
        <v>7</v>
      </c>
      <c r="F4" s="79"/>
      <c r="G4" s="84" t="s">
        <v>20</v>
      </c>
      <c r="H4" s="85" t="s">
        <v>36</v>
      </c>
      <c r="I4" s="86"/>
      <c r="J4" s="87"/>
      <c r="K4" s="84" t="s">
        <v>20</v>
      </c>
      <c r="L4" s="85" t="s">
        <v>36</v>
      </c>
      <c r="M4" s="86"/>
      <c r="N4" s="87"/>
      <c r="O4" s="68"/>
      <c r="P4" s="69"/>
      <c r="Q4" s="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74"/>
      <c r="B5" s="75"/>
      <c r="C5" s="80"/>
      <c r="D5" s="80"/>
      <c r="E5" s="80"/>
      <c r="F5" s="80"/>
      <c r="G5" s="80"/>
      <c r="H5" s="32" t="s">
        <v>21</v>
      </c>
      <c r="I5" s="32" t="s">
        <v>22</v>
      </c>
      <c r="J5" s="32" t="s">
        <v>37</v>
      </c>
      <c r="K5" s="80"/>
      <c r="L5" s="32" t="s">
        <v>38</v>
      </c>
      <c r="M5" s="32" t="s">
        <v>22</v>
      </c>
      <c r="N5" s="32" t="s">
        <v>37</v>
      </c>
      <c r="O5" s="70"/>
      <c r="P5" s="71"/>
      <c r="Q5" s="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92" t="s">
        <v>42</v>
      </c>
      <c r="B6" s="33" t="s">
        <v>3</v>
      </c>
      <c r="C6" s="8">
        <v>96515</v>
      </c>
      <c r="D6" s="8">
        <v>103379</v>
      </c>
      <c r="E6" s="9">
        <v>199894</v>
      </c>
      <c r="F6" s="8">
        <v>72670</v>
      </c>
      <c r="G6" s="8">
        <v>295</v>
      </c>
      <c r="H6" s="8">
        <v>141</v>
      </c>
      <c r="I6" s="8">
        <v>5</v>
      </c>
      <c r="J6" s="9">
        <v>441</v>
      </c>
      <c r="K6" s="8">
        <v>349</v>
      </c>
      <c r="L6" s="8">
        <v>133</v>
      </c>
      <c r="M6" s="8">
        <v>4</v>
      </c>
      <c r="N6" s="9">
        <v>486</v>
      </c>
      <c r="O6" s="10" t="s">
        <v>56</v>
      </c>
      <c r="P6" s="11">
        <v>45</v>
      </c>
      <c r="Q6" s="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93"/>
      <c r="B7" s="34" t="s">
        <v>4</v>
      </c>
      <c r="C7" s="12">
        <v>71779</v>
      </c>
      <c r="D7" s="12">
        <v>78631</v>
      </c>
      <c r="E7" s="13">
        <v>150410</v>
      </c>
      <c r="F7" s="12">
        <v>59921</v>
      </c>
      <c r="G7" s="12">
        <v>346</v>
      </c>
      <c r="H7" s="12">
        <v>115</v>
      </c>
      <c r="I7" s="12">
        <v>8</v>
      </c>
      <c r="J7" s="13">
        <v>469</v>
      </c>
      <c r="K7" s="12">
        <v>323</v>
      </c>
      <c r="L7" s="12">
        <v>108</v>
      </c>
      <c r="M7" s="12">
        <v>0</v>
      </c>
      <c r="N7" s="13">
        <v>431</v>
      </c>
      <c r="O7" s="14" t="s">
        <v>55</v>
      </c>
      <c r="P7" s="15">
        <v>38</v>
      </c>
      <c r="Q7" s="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93"/>
      <c r="B8" s="34" t="s">
        <v>5</v>
      </c>
      <c r="C8" s="12">
        <v>25035</v>
      </c>
      <c r="D8" s="12">
        <v>27833</v>
      </c>
      <c r="E8" s="13">
        <v>52868</v>
      </c>
      <c r="F8" s="12">
        <v>20020</v>
      </c>
      <c r="G8" s="12">
        <v>106</v>
      </c>
      <c r="H8" s="12">
        <v>34</v>
      </c>
      <c r="I8" s="12">
        <v>1</v>
      </c>
      <c r="J8" s="13">
        <v>141</v>
      </c>
      <c r="K8" s="12">
        <v>111</v>
      </c>
      <c r="L8" s="12">
        <v>49</v>
      </c>
      <c r="M8" s="12">
        <v>0</v>
      </c>
      <c r="N8" s="13">
        <v>160</v>
      </c>
      <c r="O8" s="14" t="s">
        <v>56</v>
      </c>
      <c r="P8" s="15">
        <v>19</v>
      </c>
      <c r="Q8" s="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93"/>
      <c r="B9" s="34" t="s">
        <v>6</v>
      </c>
      <c r="C9" s="16">
        <v>18155</v>
      </c>
      <c r="D9" s="16">
        <v>19221</v>
      </c>
      <c r="E9" s="13">
        <v>37376</v>
      </c>
      <c r="F9" s="16">
        <v>14409</v>
      </c>
      <c r="G9" s="16">
        <v>82</v>
      </c>
      <c r="H9" s="16">
        <v>26</v>
      </c>
      <c r="I9" s="12">
        <v>0</v>
      </c>
      <c r="J9" s="13">
        <v>108</v>
      </c>
      <c r="K9" s="16">
        <v>80</v>
      </c>
      <c r="L9" s="16">
        <v>32</v>
      </c>
      <c r="M9" s="12">
        <v>0</v>
      </c>
      <c r="N9" s="13">
        <v>112</v>
      </c>
      <c r="O9" s="14" t="s">
        <v>56</v>
      </c>
      <c r="P9" s="15">
        <v>4</v>
      </c>
      <c r="Q9" s="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94"/>
      <c r="B10" s="35" t="s">
        <v>7</v>
      </c>
      <c r="C10" s="29">
        <v>211484</v>
      </c>
      <c r="D10" s="29">
        <v>229064</v>
      </c>
      <c r="E10" s="29">
        <v>440548</v>
      </c>
      <c r="F10" s="29">
        <v>167020</v>
      </c>
      <c r="G10" s="29">
        <v>829</v>
      </c>
      <c r="H10" s="29">
        <v>316</v>
      </c>
      <c r="I10" s="29">
        <v>14</v>
      </c>
      <c r="J10" s="29">
        <v>1159</v>
      </c>
      <c r="K10" s="29">
        <v>863</v>
      </c>
      <c r="L10" s="29">
        <v>322</v>
      </c>
      <c r="M10" s="29">
        <v>4</v>
      </c>
      <c r="N10" s="29">
        <v>1189</v>
      </c>
      <c r="O10" s="30" t="s">
        <v>56</v>
      </c>
      <c r="P10" s="31">
        <v>30</v>
      </c>
      <c r="Q10" s="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95" t="s">
        <v>24</v>
      </c>
      <c r="B11" s="36" t="s">
        <v>8</v>
      </c>
      <c r="C11" s="26">
        <v>6632</v>
      </c>
      <c r="D11" s="26">
        <v>7208</v>
      </c>
      <c r="E11" s="25">
        <v>13840</v>
      </c>
      <c r="F11" s="26">
        <v>4243</v>
      </c>
      <c r="G11" s="26">
        <v>29</v>
      </c>
      <c r="H11" s="26">
        <v>8</v>
      </c>
      <c r="I11" s="26">
        <v>1</v>
      </c>
      <c r="J11" s="25">
        <v>38</v>
      </c>
      <c r="K11" s="26">
        <v>31</v>
      </c>
      <c r="L11" s="26">
        <v>9</v>
      </c>
      <c r="M11" s="26">
        <v>0</v>
      </c>
      <c r="N11" s="25">
        <v>40</v>
      </c>
      <c r="O11" s="27" t="s">
        <v>56</v>
      </c>
      <c r="P11" s="28">
        <v>2</v>
      </c>
      <c r="Q11" s="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96"/>
      <c r="B12" s="37" t="s">
        <v>7</v>
      </c>
      <c r="C12" s="17">
        <v>6632</v>
      </c>
      <c r="D12" s="17">
        <v>7208</v>
      </c>
      <c r="E12" s="17">
        <v>13840</v>
      </c>
      <c r="F12" s="17">
        <v>4243</v>
      </c>
      <c r="G12" s="17">
        <v>29</v>
      </c>
      <c r="H12" s="17">
        <v>8</v>
      </c>
      <c r="I12" s="17">
        <v>1</v>
      </c>
      <c r="J12" s="17">
        <v>38</v>
      </c>
      <c r="K12" s="17">
        <v>31</v>
      </c>
      <c r="L12" s="17">
        <v>9</v>
      </c>
      <c r="M12" s="17">
        <v>0</v>
      </c>
      <c r="N12" s="17">
        <v>40</v>
      </c>
      <c r="O12" s="18" t="s">
        <v>56</v>
      </c>
      <c r="P12" s="19">
        <v>2</v>
      </c>
      <c r="Q12" s="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97" t="s">
        <v>43</v>
      </c>
      <c r="B13" s="33" t="s">
        <v>45</v>
      </c>
      <c r="C13" s="8">
        <v>2236</v>
      </c>
      <c r="D13" s="8">
        <v>2430</v>
      </c>
      <c r="E13" s="9">
        <v>4666</v>
      </c>
      <c r="F13" s="8">
        <v>1591</v>
      </c>
      <c r="G13" s="8">
        <v>8</v>
      </c>
      <c r="H13" s="8">
        <v>3</v>
      </c>
      <c r="I13" s="8">
        <v>0</v>
      </c>
      <c r="J13" s="9">
        <v>11</v>
      </c>
      <c r="K13" s="8">
        <v>10</v>
      </c>
      <c r="L13" s="8">
        <v>2</v>
      </c>
      <c r="M13" s="8">
        <v>0</v>
      </c>
      <c r="N13" s="9">
        <v>12</v>
      </c>
      <c r="O13" s="10" t="s">
        <v>56</v>
      </c>
      <c r="P13" s="11">
        <v>1</v>
      </c>
      <c r="Q13" s="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98"/>
      <c r="B14" s="34" t="s">
        <v>46</v>
      </c>
      <c r="C14" s="12">
        <v>4309</v>
      </c>
      <c r="D14" s="12">
        <v>4746</v>
      </c>
      <c r="E14" s="13">
        <v>9055</v>
      </c>
      <c r="F14" s="12">
        <v>2817</v>
      </c>
      <c r="G14" s="12">
        <v>12</v>
      </c>
      <c r="H14" s="12">
        <v>2</v>
      </c>
      <c r="I14" s="12">
        <v>0</v>
      </c>
      <c r="J14" s="13">
        <v>14</v>
      </c>
      <c r="K14" s="12">
        <v>17</v>
      </c>
      <c r="L14" s="12">
        <v>4</v>
      </c>
      <c r="M14" s="12">
        <v>0</v>
      </c>
      <c r="N14" s="13">
        <v>21</v>
      </c>
      <c r="O14" s="14" t="s">
        <v>56</v>
      </c>
      <c r="P14" s="15">
        <v>7</v>
      </c>
      <c r="Q14" s="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8"/>
      <c r="B15" s="34" t="s">
        <v>29</v>
      </c>
      <c r="C15" s="12">
        <v>9759</v>
      </c>
      <c r="D15" s="12">
        <v>10510</v>
      </c>
      <c r="E15" s="13">
        <v>20269</v>
      </c>
      <c r="F15" s="12">
        <v>5662</v>
      </c>
      <c r="G15" s="12">
        <v>29</v>
      </c>
      <c r="H15" s="12">
        <v>12</v>
      </c>
      <c r="I15" s="12">
        <v>0</v>
      </c>
      <c r="J15" s="13">
        <v>41</v>
      </c>
      <c r="K15" s="12">
        <v>47</v>
      </c>
      <c r="L15" s="12">
        <v>12</v>
      </c>
      <c r="M15" s="12">
        <v>1</v>
      </c>
      <c r="N15" s="13">
        <v>60</v>
      </c>
      <c r="O15" s="14" t="s">
        <v>56</v>
      </c>
      <c r="P15" s="15">
        <v>19</v>
      </c>
      <c r="Q15" s="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 thickBot="1">
      <c r="A16" s="99"/>
      <c r="B16" s="37" t="s">
        <v>7</v>
      </c>
      <c r="C16" s="17">
        <v>16304</v>
      </c>
      <c r="D16" s="17">
        <v>17686</v>
      </c>
      <c r="E16" s="17">
        <v>33990</v>
      </c>
      <c r="F16" s="17">
        <v>10070</v>
      </c>
      <c r="G16" s="17">
        <v>49</v>
      </c>
      <c r="H16" s="17">
        <v>17</v>
      </c>
      <c r="I16" s="17">
        <v>0</v>
      </c>
      <c r="J16" s="17">
        <v>66</v>
      </c>
      <c r="K16" s="17">
        <v>74</v>
      </c>
      <c r="L16" s="17">
        <v>18</v>
      </c>
      <c r="M16" s="17">
        <v>1</v>
      </c>
      <c r="N16" s="17">
        <v>93</v>
      </c>
      <c r="O16" s="18" t="s">
        <v>56</v>
      </c>
      <c r="P16" s="19">
        <v>27</v>
      </c>
      <c r="Q16" s="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 thickTop="1">
      <c r="A17" s="97" t="s">
        <v>30</v>
      </c>
      <c r="B17" s="33" t="s">
        <v>9</v>
      </c>
      <c r="C17" s="8">
        <v>3703</v>
      </c>
      <c r="D17" s="8">
        <v>4088</v>
      </c>
      <c r="E17" s="9">
        <v>7791</v>
      </c>
      <c r="F17" s="8">
        <v>2683</v>
      </c>
      <c r="G17" s="8">
        <v>12</v>
      </c>
      <c r="H17" s="8">
        <v>3</v>
      </c>
      <c r="I17" s="8">
        <v>0</v>
      </c>
      <c r="J17" s="9">
        <v>15</v>
      </c>
      <c r="K17" s="8">
        <v>20</v>
      </c>
      <c r="L17" s="8">
        <v>7</v>
      </c>
      <c r="M17" s="8">
        <v>0</v>
      </c>
      <c r="N17" s="9">
        <v>27</v>
      </c>
      <c r="O17" s="10" t="s">
        <v>56</v>
      </c>
      <c r="P17" s="11">
        <v>12</v>
      </c>
      <c r="Q17" s="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98"/>
      <c r="B18" s="34" t="s">
        <v>10</v>
      </c>
      <c r="C18" s="12">
        <v>3832</v>
      </c>
      <c r="D18" s="12">
        <v>4123</v>
      </c>
      <c r="E18" s="13">
        <v>7955</v>
      </c>
      <c r="F18" s="12">
        <v>2447</v>
      </c>
      <c r="G18" s="12">
        <v>23</v>
      </c>
      <c r="H18" s="12">
        <v>7</v>
      </c>
      <c r="I18" s="12">
        <v>0</v>
      </c>
      <c r="J18" s="13">
        <v>30</v>
      </c>
      <c r="K18" s="12">
        <v>16</v>
      </c>
      <c r="L18" s="12">
        <v>6</v>
      </c>
      <c r="M18" s="12">
        <v>0</v>
      </c>
      <c r="N18" s="13">
        <v>22</v>
      </c>
      <c r="O18" s="14" t="s">
        <v>55</v>
      </c>
      <c r="P18" s="15">
        <v>8</v>
      </c>
      <c r="Q18" s="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98"/>
      <c r="B19" s="34" t="s">
        <v>11</v>
      </c>
      <c r="C19" s="12">
        <v>4272</v>
      </c>
      <c r="D19" s="12">
        <v>4581</v>
      </c>
      <c r="E19" s="13">
        <v>8853</v>
      </c>
      <c r="F19" s="12">
        <v>2541</v>
      </c>
      <c r="G19" s="12">
        <v>13</v>
      </c>
      <c r="H19" s="12">
        <v>1</v>
      </c>
      <c r="I19" s="12">
        <v>3</v>
      </c>
      <c r="J19" s="13">
        <v>17</v>
      </c>
      <c r="K19" s="12">
        <v>21</v>
      </c>
      <c r="L19" s="12">
        <v>10</v>
      </c>
      <c r="M19" s="12">
        <v>0</v>
      </c>
      <c r="N19" s="13">
        <v>31</v>
      </c>
      <c r="O19" s="14" t="s">
        <v>56</v>
      </c>
      <c r="P19" s="15">
        <v>14</v>
      </c>
      <c r="Q19" s="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98"/>
      <c r="B20" s="34" t="s">
        <v>25</v>
      </c>
      <c r="C20" s="12">
        <v>8656</v>
      </c>
      <c r="D20" s="12">
        <v>9350</v>
      </c>
      <c r="E20" s="13">
        <v>18006</v>
      </c>
      <c r="F20" s="12">
        <v>5576</v>
      </c>
      <c r="G20" s="12">
        <v>63</v>
      </c>
      <c r="H20" s="12">
        <v>12</v>
      </c>
      <c r="I20" s="12">
        <v>1</v>
      </c>
      <c r="J20" s="13">
        <v>76</v>
      </c>
      <c r="K20" s="12">
        <v>39</v>
      </c>
      <c r="L20" s="12">
        <v>10</v>
      </c>
      <c r="M20" s="12">
        <v>0</v>
      </c>
      <c r="N20" s="13">
        <v>49</v>
      </c>
      <c r="O20" s="14" t="s">
        <v>55</v>
      </c>
      <c r="P20" s="15">
        <v>27</v>
      </c>
      <c r="Q20" s="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98"/>
      <c r="B21" s="34" t="s">
        <v>26</v>
      </c>
      <c r="C21" s="12">
        <v>9656</v>
      </c>
      <c r="D21" s="12">
        <v>10627</v>
      </c>
      <c r="E21" s="13">
        <v>20283</v>
      </c>
      <c r="F21" s="12">
        <v>6294</v>
      </c>
      <c r="G21" s="12">
        <v>14</v>
      </c>
      <c r="H21" s="12">
        <v>12</v>
      </c>
      <c r="I21" s="12">
        <v>1</v>
      </c>
      <c r="J21" s="13">
        <v>27</v>
      </c>
      <c r="K21" s="12">
        <v>34</v>
      </c>
      <c r="L21" s="12">
        <v>21</v>
      </c>
      <c r="M21" s="12">
        <v>0</v>
      </c>
      <c r="N21" s="13">
        <v>55</v>
      </c>
      <c r="O21" s="14" t="s">
        <v>56</v>
      </c>
      <c r="P21" s="15">
        <v>28</v>
      </c>
      <c r="Q21" s="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 thickBot="1">
      <c r="A22" s="99"/>
      <c r="B22" s="37" t="s">
        <v>7</v>
      </c>
      <c r="C22" s="17">
        <v>30119</v>
      </c>
      <c r="D22" s="17">
        <v>32769</v>
      </c>
      <c r="E22" s="17">
        <v>62888</v>
      </c>
      <c r="F22" s="17">
        <v>19541</v>
      </c>
      <c r="G22" s="17">
        <v>125</v>
      </c>
      <c r="H22" s="17">
        <v>35</v>
      </c>
      <c r="I22" s="17">
        <v>5</v>
      </c>
      <c r="J22" s="17">
        <v>165</v>
      </c>
      <c r="K22" s="17">
        <v>130</v>
      </c>
      <c r="L22" s="17">
        <v>54</v>
      </c>
      <c r="M22" s="17">
        <v>0</v>
      </c>
      <c r="N22" s="17">
        <v>184</v>
      </c>
      <c r="O22" s="18" t="s">
        <v>56</v>
      </c>
      <c r="P22" s="19">
        <v>19</v>
      </c>
      <c r="Q22" s="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Top="1">
      <c r="A23" s="97" t="s">
        <v>31</v>
      </c>
      <c r="B23" s="33" t="s">
        <v>12</v>
      </c>
      <c r="C23" s="8">
        <v>1456</v>
      </c>
      <c r="D23" s="8">
        <v>1664</v>
      </c>
      <c r="E23" s="9">
        <v>3120</v>
      </c>
      <c r="F23" s="8">
        <v>876</v>
      </c>
      <c r="G23" s="8">
        <v>8</v>
      </c>
      <c r="H23" s="8">
        <v>2</v>
      </c>
      <c r="I23" s="8">
        <v>0</v>
      </c>
      <c r="J23" s="9">
        <v>10</v>
      </c>
      <c r="K23" s="8">
        <v>15</v>
      </c>
      <c r="L23" s="8">
        <v>0</v>
      </c>
      <c r="M23" s="8">
        <v>0</v>
      </c>
      <c r="N23" s="9">
        <v>15</v>
      </c>
      <c r="O23" s="10" t="s">
        <v>56</v>
      </c>
      <c r="P23" s="11">
        <v>5</v>
      </c>
      <c r="Q23" s="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100"/>
      <c r="B24" s="34" t="s">
        <v>13</v>
      </c>
      <c r="C24" s="12">
        <v>9311</v>
      </c>
      <c r="D24" s="12">
        <v>10180</v>
      </c>
      <c r="E24" s="13">
        <v>19491</v>
      </c>
      <c r="F24" s="12">
        <v>5797</v>
      </c>
      <c r="G24" s="12">
        <v>38</v>
      </c>
      <c r="H24" s="12">
        <v>11</v>
      </c>
      <c r="I24" s="12">
        <v>0</v>
      </c>
      <c r="J24" s="13">
        <v>49</v>
      </c>
      <c r="K24" s="12">
        <v>25</v>
      </c>
      <c r="L24" s="12">
        <v>17</v>
      </c>
      <c r="M24" s="12">
        <v>0</v>
      </c>
      <c r="N24" s="13">
        <v>42</v>
      </c>
      <c r="O24" s="14" t="s">
        <v>55</v>
      </c>
      <c r="P24" s="15">
        <v>7</v>
      </c>
      <c r="Q24" s="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100"/>
      <c r="B25" s="34" t="s">
        <v>27</v>
      </c>
      <c r="C25" s="12">
        <v>5784</v>
      </c>
      <c r="D25" s="12">
        <v>6406</v>
      </c>
      <c r="E25" s="13">
        <v>12190</v>
      </c>
      <c r="F25" s="12">
        <v>3714</v>
      </c>
      <c r="G25" s="12">
        <v>35</v>
      </c>
      <c r="H25" s="12">
        <v>7</v>
      </c>
      <c r="I25" s="12">
        <v>4</v>
      </c>
      <c r="J25" s="13">
        <v>46</v>
      </c>
      <c r="K25" s="12">
        <v>24</v>
      </c>
      <c r="L25" s="12">
        <v>16</v>
      </c>
      <c r="M25" s="12">
        <v>0</v>
      </c>
      <c r="N25" s="13">
        <v>40</v>
      </c>
      <c r="O25" s="14" t="s">
        <v>55</v>
      </c>
      <c r="P25" s="15">
        <v>6</v>
      </c>
      <c r="Q25" s="7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100"/>
      <c r="B26" s="34" t="s">
        <v>28</v>
      </c>
      <c r="C26" s="12">
        <v>5986</v>
      </c>
      <c r="D26" s="12">
        <v>6506</v>
      </c>
      <c r="E26" s="13">
        <v>12492</v>
      </c>
      <c r="F26" s="12">
        <v>3737</v>
      </c>
      <c r="G26" s="12">
        <v>17</v>
      </c>
      <c r="H26" s="12">
        <v>6</v>
      </c>
      <c r="I26" s="12">
        <v>0</v>
      </c>
      <c r="J26" s="13">
        <v>23</v>
      </c>
      <c r="K26" s="12">
        <v>33</v>
      </c>
      <c r="L26" s="12">
        <v>11</v>
      </c>
      <c r="M26" s="12">
        <v>0</v>
      </c>
      <c r="N26" s="13">
        <v>44</v>
      </c>
      <c r="O26" s="14" t="s">
        <v>56</v>
      </c>
      <c r="P26" s="15">
        <v>21</v>
      </c>
      <c r="Q26" s="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101"/>
      <c r="B27" s="37" t="s">
        <v>7</v>
      </c>
      <c r="C27" s="17">
        <v>22537</v>
      </c>
      <c r="D27" s="17">
        <v>24756</v>
      </c>
      <c r="E27" s="17">
        <v>47293</v>
      </c>
      <c r="F27" s="17">
        <v>14124</v>
      </c>
      <c r="G27" s="17">
        <v>98</v>
      </c>
      <c r="H27" s="17">
        <v>26</v>
      </c>
      <c r="I27" s="17">
        <v>4</v>
      </c>
      <c r="J27" s="17">
        <v>128</v>
      </c>
      <c r="K27" s="17">
        <v>97</v>
      </c>
      <c r="L27" s="17">
        <v>44</v>
      </c>
      <c r="M27" s="17">
        <v>0</v>
      </c>
      <c r="N27" s="17">
        <v>141</v>
      </c>
      <c r="O27" s="18" t="s">
        <v>56</v>
      </c>
      <c r="P27" s="19">
        <v>13</v>
      </c>
      <c r="Q27" s="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97" t="s">
        <v>44</v>
      </c>
      <c r="B28" s="33" t="s">
        <v>14</v>
      </c>
      <c r="C28" s="8">
        <v>3057</v>
      </c>
      <c r="D28" s="8">
        <v>3449</v>
      </c>
      <c r="E28" s="9">
        <v>6506</v>
      </c>
      <c r="F28" s="8">
        <v>2365</v>
      </c>
      <c r="G28" s="8">
        <v>12</v>
      </c>
      <c r="H28" s="8">
        <v>1</v>
      </c>
      <c r="I28" s="8">
        <v>0</v>
      </c>
      <c r="J28" s="9">
        <v>13</v>
      </c>
      <c r="K28" s="8">
        <v>6</v>
      </c>
      <c r="L28" s="8">
        <v>11</v>
      </c>
      <c r="M28" s="8">
        <v>0</v>
      </c>
      <c r="N28" s="9">
        <v>17</v>
      </c>
      <c r="O28" s="10" t="s">
        <v>56</v>
      </c>
      <c r="P28" s="11">
        <v>4</v>
      </c>
      <c r="Q28" s="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98"/>
      <c r="B29" s="34" t="s">
        <v>15</v>
      </c>
      <c r="C29" s="12">
        <v>2026</v>
      </c>
      <c r="D29" s="12">
        <v>2287</v>
      </c>
      <c r="E29" s="13">
        <v>4313</v>
      </c>
      <c r="F29" s="12">
        <v>1551</v>
      </c>
      <c r="G29" s="12">
        <v>7</v>
      </c>
      <c r="H29" s="12">
        <v>0</v>
      </c>
      <c r="I29" s="12">
        <v>0</v>
      </c>
      <c r="J29" s="13">
        <v>7</v>
      </c>
      <c r="K29" s="12">
        <v>7</v>
      </c>
      <c r="L29" s="12">
        <v>3</v>
      </c>
      <c r="M29" s="12">
        <v>0</v>
      </c>
      <c r="N29" s="13">
        <v>10</v>
      </c>
      <c r="O29" s="14" t="s">
        <v>56</v>
      </c>
      <c r="P29" s="15">
        <v>3</v>
      </c>
      <c r="Q29" s="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98"/>
      <c r="B30" s="34" t="s">
        <v>16</v>
      </c>
      <c r="C30" s="16">
        <v>1818</v>
      </c>
      <c r="D30" s="16">
        <v>2041</v>
      </c>
      <c r="E30" s="13">
        <v>3859</v>
      </c>
      <c r="F30" s="16">
        <v>1167</v>
      </c>
      <c r="G30" s="16">
        <v>4</v>
      </c>
      <c r="H30" s="12">
        <v>1</v>
      </c>
      <c r="I30" s="12">
        <v>0</v>
      </c>
      <c r="J30" s="13">
        <v>5</v>
      </c>
      <c r="K30" s="16">
        <v>8</v>
      </c>
      <c r="L30" s="16">
        <v>4</v>
      </c>
      <c r="M30" s="12">
        <v>0</v>
      </c>
      <c r="N30" s="13">
        <v>12</v>
      </c>
      <c r="O30" s="14" t="s">
        <v>56</v>
      </c>
      <c r="P30" s="15">
        <v>7</v>
      </c>
      <c r="Q30" s="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 thickBot="1">
      <c r="A31" s="99"/>
      <c r="B31" s="37" t="s">
        <v>7</v>
      </c>
      <c r="C31" s="17">
        <v>6901</v>
      </c>
      <c r="D31" s="17">
        <v>7777</v>
      </c>
      <c r="E31" s="17">
        <v>14678</v>
      </c>
      <c r="F31" s="17">
        <v>5083</v>
      </c>
      <c r="G31" s="17">
        <v>23</v>
      </c>
      <c r="H31" s="17">
        <v>2</v>
      </c>
      <c r="I31" s="17">
        <v>0</v>
      </c>
      <c r="J31" s="17">
        <v>25</v>
      </c>
      <c r="K31" s="17">
        <v>21</v>
      </c>
      <c r="L31" s="17">
        <v>18</v>
      </c>
      <c r="M31" s="17">
        <v>0</v>
      </c>
      <c r="N31" s="17">
        <v>39</v>
      </c>
      <c r="O31" s="18" t="s">
        <v>56</v>
      </c>
      <c r="P31" s="19">
        <v>14</v>
      </c>
      <c r="Q31" s="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 thickBot="1" thickTop="1">
      <c r="A32" s="76" t="s">
        <v>40</v>
      </c>
      <c r="B32" s="77"/>
      <c r="C32" s="20">
        <v>82493</v>
      </c>
      <c r="D32" s="20">
        <v>90196</v>
      </c>
      <c r="E32" s="20">
        <v>172689</v>
      </c>
      <c r="F32" s="20">
        <v>53061</v>
      </c>
      <c r="G32" s="20">
        <v>324</v>
      </c>
      <c r="H32" s="20">
        <v>88</v>
      </c>
      <c r="I32" s="20">
        <v>10</v>
      </c>
      <c r="J32" s="20">
        <v>422</v>
      </c>
      <c r="K32" s="20">
        <v>353</v>
      </c>
      <c r="L32" s="20">
        <v>143</v>
      </c>
      <c r="M32" s="20">
        <v>1</v>
      </c>
      <c r="N32" s="20">
        <v>497</v>
      </c>
      <c r="O32" s="21" t="s">
        <v>56</v>
      </c>
      <c r="P32" s="22">
        <v>75</v>
      </c>
      <c r="Q32" s="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Bot="1" thickTop="1">
      <c r="A33" s="90" t="s">
        <v>41</v>
      </c>
      <c r="B33" s="91"/>
      <c r="C33" s="23">
        <v>293977</v>
      </c>
      <c r="D33" s="23">
        <v>319260</v>
      </c>
      <c r="E33" s="23">
        <v>613237</v>
      </c>
      <c r="F33" s="23">
        <v>220081</v>
      </c>
      <c r="G33" s="23">
        <v>1153</v>
      </c>
      <c r="H33" s="23">
        <v>404</v>
      </c>
      <c r="I33" s="23">
        <v>24</v>
      </c>
      <c r="J33" s="23">
        <v>1581</v>
      </c>
      <c r="K33" s="23">
        <v>1216</v>
      </c>
      <c r="L33" s="23">
        <v>465</v>
      </c>
      <c r="M33" s="23">
        <v>5</v>
      </c>
      <c r="N33" s="23">
        <v>1686</v>
      </c>
      <c r="O33" s="23" t="s">
        <v>56</v>
      </c>
      <c r="P33" s="24">
        <v>105</v>
      </c>
      <c r="Q33" s="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5:255" ht="21" customHeight="1">
      <c r="O35" s="6"/>
      <c r="P35" s="6"/>
      <c r="Q35" s="6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4:255" ht="21" customHeight="1">
      <c r="D36" s="6"/>
      <c r="H36" s="6"/>
      <c r="I36" s="6"/>
      <c r="J36" s="6"/>
      <c r="K36" s="6"/>
      <c r="L36" s="6"/>
      <c r="O36" s="6"/>
      <c r="P36" s="6"/>
      <c r="Q36" s="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4:255" ht="21" customHeight="1">
      <c r="D37" s="6"/>
      <c r="H37" s="6"/>
      <c r="I37" s="6"/>
      <c r="J37" s="6"/>
      <c r="K37" s="6"/>
      <c r="L37" s="6"/>
      <c r="O37" s="6"/>
      <c r="P37" s="6"/>
      <c r="Q37" s="6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3:255" ht="21" customHeight="1">
      <c r="C38" s="4"/>
      <c r="D38" s="6"/>
      <c r="H38" s="6"/>
      <c r="I38" s="6"/>
      <c r="J38" s="6"/>
      <c r="K38" s="6"/>
      <c r="L38" s="6"/>
      <c r="O38" s="6"/>
      <c r="P38" s="6"/>
      <c r="Q38" s="6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4:255" ht="21" customHeight="1">
      <c r="D39" s="6"/>
      <c r="H39" s="6"/>
      <c r="I39" s="6"/>
      <c r="J39" s="6"/>
      <c r="K39" s="6"/>
      <c r="L39" s="6"/>
      <c r="O39" s="6"/>
      <c r="P39" s="6"/>
      <c r="Q39" s="6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4:255" ht="21.75" customHeight="1">
      <c r="D40" s="6"/>
      <c r="E40" s="6"/>
      <c r="H40" s="6"/>
      <c r="I40" s="6"/>
      <c r="J40" s="6"/>
      <c r="K40" s="6"/>
      <c r="L40" s="6"/>
      <c r="N40" s="6"/>
      <c r="O40" s="6"/>
      <c r="P40" s="6"/>
      <c r="Q40" s="6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5:255" ht="19.5" customHeight="1">
      <c r="E41" s="6"/>
      <c r="H41" s="6"/>
      <c r="I41" s="6"/>
      <c r="J41" s="6"/>
      <c r="K41" s="6"/>
      <c r="L41" s="6"/>
      <c r="N41" s="6"/>
      <c r="O41" s="6"/>
      <c r="P41" s="6"/>
      <c r="Q41" s="6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5:255" ht="19.5" customHeight="1">
      <c r="E42" s="6"/>
      <c r="J42" s="6"/>
      <c r="K42" s="6"/>
      <c r="L42" s="6"/>
      <c r="N42" s="6"/>
      <c r="O42" s="6"/>
      <c r="P42" s="6"/>
      <c r="Q42" s="6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5:255" ht="19.5" customHeight="1">
      <c r="E43" s="6"/>
      <c r="J43" s="6"/>
      <c r="K43" s="6"/>
      <c r="L43" s="6"/>
      <c r="N43" s="6"/>
      <c r="O43" s="6"/>
      <c r="P43" s="6"/>
      <c r="Q43" s="6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3:255" ht="19.5" customHeight="1">
      <c r="C44" s="6"/>
      <c r="D44" s="6"/>
      <c r="E44" s="6"/>
      <c r="I44" s="6"/>
      <c r="J44" s="6"/>
      <c r="K44" s="6"/>
      <c r="L44" s="6"/>
      <c r="M44" s="6"/>
      <c r="N44" s="6"/>
      <c r="O44" s="6"/>
      <c r="P44" s="6"/>
      <c r="Q44" s="6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7:255" ht="19.5" customHeight="1">
      <c r="G45" s="6"/>
      <c r="H45" s="6"/>
      <c r="I45" s="6"/>
      <c r="J45" s="6"/>
      <c r="K45" s="6"/>
      <c r="L45" s="6"/>
      <c r="N45" s="6"/>
      <c r="O45" s="6"/>
      <c r="P45" s="6"/>
      <c r="Q45" s="6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5:255" ht="19.5" customHeight="1">
      <c r="E46" s="6"/>
      <c r="F46" s="6"/>
      <c r="G46" s="6"/>
      <c r="H46" s="6"/>
      <c r="I46" s="6"/>
      <c r="J46" s="6"/>
      <c r="K46" s="6"/>
      <c r="L46" s="6"/>
      <c r="N46" s="6"/>
      <c r="O46" s="6"/>
      <c r="P46" s="6"/>
      <c r="Q46" s="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5:255" ht="19.5" customHeight="1">
      <c r="E47" s="6"/>
      <c r="G47" s="6"/>
      <c r="H47" s="6"/>
      <c r="I47" s="6"/>
      <c r="J47" s="6"/>
      <c r="K47" s="6"/>
      <c r="L47" s="6"/>
      <c r="N47" s="6"/>
      <c r="O47" s="6"/>
      <c r="P47" s="6"/>
      <c r="Q47" s="6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3:255" ht="19.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9.5" customHeight="1"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5:255" ht="17.25">
      <c r="E50" s="6"/>
      <c r="F50" s="6"/>
      <c r="G50" s="6"/>
      <c r="H50" s="6"/>
      <c r="I50" s="6"/>
      <c r="N50" s="6"/>
      <c r="O50" s="6"/>
      <c r="P50" s="6"/>
      <c r="Q50" s="6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7:255" ht="17.25">
      <c r="G51" s="6"/>
      <c r="H51" s="6"/>
      <c r="I51" s="6"/>
      <c r="N51" s="6"/>
      <c r="O51" s="6"/>
      <c r="P51" s="6"/>
      <c r="Q51" s="6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5:255" ht="17.25">
      <c r="E52" s="6"/>
      <c r="G52" s="6"/>
      <c r="H52" s="6"/>
      <c r="I52" s="6"/>
      <c r="K52" s="6"/>
      <c r="N52" s="6"/>
      <c r="O52" s="6"/>
      <c r="P52" s="6"/>
      <c r="Q52" s="6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7.25">
      <c r="E53" s="6"/>
      <c r="F53" s="4"/>
      <c r="G53" s="6"/>
      <c r="H53" s="6"/>
      <c r="I53" s="6"/>
      <c r="J53" s="6"/>
      <c r="K53" s="6"/>
      <c r="L53" s="6"/>
      <c r="N53" s="6"/>
      <c r="O53" s="6"/>
      <c r="P53" s="6"/>
      <c r="Q53" s="6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5:255" ht="17.25">
      <c r="E54" s="6"/>
      <c r="F54" s="6"/>
      <c r="G54" s="6"/>
      <c r="H54" s="6"/>
      <c r="I54" s="6"/>
      <c r="J54" s="6"/>
      <c r="K54" s="6"/>
      <c r="L54" s="6"/>
      <c r="N54" s="6"/>
      <c r="O54" s="6"/>
      <c r="P54" s="6"/>
      <c r="Q54" s="6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5:255" ht="17.25">
      <c r="E55" s="6"/>
      <c r="F55" s="6"/>
      <c r="G55" s="6"/>
      <c r="H55" s="6"/>
      <c r="I55" s="6"/>
      <c r="J55" s="6"/>
      <c r="K55" s="6"/>
      <c r="L55" s="6"/>
      <c r="N55" s="6"/>
      <c r="O55" s="6"/>
      <c r="P55" s="6"/>
      <c r="Q55" s="6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5:255" ht="17.25">
      <c r="E56" s="6"/>
      <c r="F56" s="6"/>
      <c r="G56" s="6"/>
      <c r="H56" s="6"/>
      <c r="I56" s="6"/>
      <c r="J56" s="6"/>
      <c r="K56" s="6"/>
      <c r="L56" s="6"/>
      <c r="N56" s="6"/>
      <c r="O56" s="6"/>
      <c r="P56" s="6"/>
      <c r="Q56" s="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3:255" ht="17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7.25">
      <c r="E58" s="6"/>
      <c r="J58" s="6"/>
      <c r="K58" s="6"/>
      <c r="N58" s="6"/>
      <c r="O58" s="6"/>
      <c r="P58" s="6"/>
      <c r="Q58" s="6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6"/>
      <c r="J59" s="6"/>
      <c r="K59" s="6"/>
      <c r="N59" s="6"/>
      <c r="P59" s="6"/>
      <c r="Q59" s="6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7.25">
      <c r="E60" s="6"/>
      <c r="J60" s="6"/>
      <c r="K60" s="6"/>
      <c r="N60" s="6"/>
      <c r="P60" s="6"/>
      <c r="Q60" s="6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3:255" ht="17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6"/>
      <c r="J62" s="6"/>
      <c r="K62" s="6"/>
      <c r="N62" s="6"/>
      <c r="O62" s="6"/>
      <c r="P62" s="6"/>
      <c r="Q62" s="6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7.25">
      <c r="E63" s="6"/>
      <c r="J63" s="6"/>
      <c r="K63" s="6"/>
      <c r="N63" s="6"/>
      <c r="O63" s="6"/>
      <c r="P63" s="6"/>
      <c r="Q63" s="6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5:255" ht="17.25">
      <c r="E64" s="6"/>
      <c r="J64" s="6"/>
      <c r="K64" s="6"/>
      <c r="N64" s="6"/>
      <c r="O64" s="6"/>
      <c r="P64" s="6"/>
      <c r="Q64" s="6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6"/>
      <c r="J65" s="6"/>
      <c r="K65" s="6"/>
      <c r="N65" s="6"/>
      <c r="O65" s="6"/>
      <c r="P65" s="6"/>
      <c r="Q65" s="6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6"/>
      <c r="J66" s="6"/>
      <c r="K66" s="6"/>
      <c r="N66" s="6"/>
      <c r="O66" s="6"/>
      <c r="P66" s="6"/>
      <c r="Q66" s="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7.25">
      <c r="E67" s="6"/>
      <c r="J67" s="6"/>
      <c r="K67" s="6"/>
      <c r="N67" s="6"/>
      <c r="O67" s="6"/>
      <c r="P67" s="6"/>
      <c r="Q67" s="6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6"/>
      <c r="J68" s="6"/>
      <c r="K68" s="6"/>
      <c r="N68" s="6"/>
      <c r="O68" s="6"/>
      <c r="P68" s="6"/>
      <c r="Q68" s="6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6"/>
      <c r="J69" s="6"/>
      <c r="K69" s="6"/>
      <c r="N69" s="6"/>
      <c r="O69" s="6"/>
      <c r="P69" s="6"/>
      <c r="Q69" s="6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6"/>
      <c r="J70" s="6"/>
      <c r="K70" s="6"/>
      <c r="N70" s="6"/>
      <c r="O70" s="6"/>
      <c r="P70" s="6"/>
      <c r="Q70" s="6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3:255" ht="17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6"/>
      <c r="J72" s="6"/>
      <c r="K72" s="6"/>
      <c r="N72" s="6"/>
      <c r="O72" s="6"/>
      <c r="P72" s="6"/>
      <c r="Q72" s="6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6"/>
      <c r="J73" s="6"/>
      <c r="K73" s="6"/>
      <c r="N73" s="6"/>
      <c r="O73" s="6"/>
      <c r="P73" s="6"/>
      <c r="Q73" s="6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6"/>
      <c r="J74" s="6"/>
      <c r="K74" s="6"/>
      <c r="N74" s="6"/>
      <c r="O74" s="6"/>
      <c r="P74" s="6"/>
      <c r="Q74" s="6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6"/>
      <c r="H75" s="6"/>
      <c r="J75" s="6"/>
      <c r="K75" s="6"/>
      <c r="N75" s="6"/>
      <c r="O75" s="6"/>
      <c r="P75" s="6"/>
      <c r="Q75" s="6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6"/>
      <c r="J76" s="6"/>
      <c r="K76" s="6"/>
      <c r="N76" s="6"/>
      <c r="O76" s="6"/>
      <c r="P76" s="6"/>
      <c r="Q76" s="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6"/>
      <c r="J77" s="6"/>
      <c r="K77" s="6"/>
      <c r="N77" s="6"/>
      <c r="O77" s="6"/>
      <c r="P77" s="6"/>
      <c r="Q77" s="6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6"/>
      <c r="J78" s="6"/>
      <c r="K78" s="6"/>
      <c r="N78" s="6"/>
      <c r="O78" s="6"/>
      <c r="P78" s="6"/>
      <c r="Q78" s="6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6"/>
      <c r="J79" s="6"/>
      <c r="K79" s="6"/>
      <c r="N79" s="6"/>
      <c r="O79" s="6"/>
      <c r="P79" s="6"/>
      <c r="Q79" s="6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3:255" ht="17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6"/>
      <c r="J81" s="6"/>
      <c r="K81" s="6"/>
      <c r="N81" s="6"/>
      <c r="O81" s="6"/>
      <c r="P81" s="6"/>
      <c r="Q81" s="6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6"/>
      <c r="J82" s="6"/>
      <c r="K82" s="6"/>
      <c r="N82" s="6"/>
      <c r="O82" s="6"/>
      <c r="P82" s="6"/>
      <c r="Q82" s="6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6"/>
      <c r="J83" s="6"/>
      <c r="K83" s="6"/>
      <c r="N83" s="6"/>
      <c r="O83" s="6"/>
      <c r="P83" s="6"/>
      <c r="Q83" s="6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6"/>
      <c r="J84" s="6"/>
      <c r="K84" s="6"/>
      <c r="N84" s="6"/>
      <c r="O84" s="6"/>
      <c r="P84" s="6"/>
      <c r="Q84" s="6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1:255" ht="17.25">
      <c r="K85" s="6"/>
      <c r="O85" s="6"/>
      <c r="P85" s="6"/>
      <c r="Q85" s="6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1:255" ht="17.25">
      <c r="K86" s="6"/>
      <c r="O86" s="6"/>
      <c r="P86" s="6"/>
      <c r="Q86" s="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1:255" ht="17.25">
      <c r="K87" s="6"/>
      <c r="O87" s="6"/>
      <c r="P87" s="6"/>
      <c r="Q87" s="6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1:255" ht="17.25">
      <c r="K88" s="6"/>
      <c r="O88" s="6"/>
      <c r="P88" s="6"/>
      <c r="Q88" s="6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1:255" ht="17.25">
      <c r="K89" s="6"/>
      <c r="O89" s="6"/>
      <c r="P89" s="6"/>
      <c r="Q89" s="6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1:255" ht="17.25">
      <c r="K90" s="6"/>
      <c r="O90" s="6"/>
      <c r="P90" s="6"/>
      <c r="Q90" s="6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1:255" ht="17.25">
      <c r="K91" s="6"/>
      <c r="O91" s="6"/>
      <c r="P91" s="6"/>
      <c r="Q91" s="6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6"/>
      <c r="O92" s="6"/>
      <c r="P92" s="6"/>
      <c r="Q92" s="6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6"/>
      <c r="O93" s="6"/>
      <c r="P93" s="6"/>
      <c r="Q93" s="6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6"/>
      <c r="O94" s="6"/>
      <c r="P94" s="6"/>
      <c r="Q94" s="6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1:255" ht="17.25">
      <c r="K95" s="6"/>
      <c r="O95" s="6"/>
      <c r="P95" s="6"/>
      <c r="Q95" s="6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5:255" ht="17.25">
      <c r="O96" s="6"/>
      <c r="P96" s="6"/>
      <c r="Q96" s="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5:255" ht="17.25">
      <c r="O97" s="6"/>
      <c r="P97" s="6"/>
      <c r="Q97" s="6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5:255" ht="17.25">
      <c r="O98" s="6"/>
      <c r="P98" s="6"/>
      <c r="Q98" s="6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5:255" ht="17.25">
      <c r="O99" s="6"/>
      <c r="P99" s="6"/>
      <c r="Q99" s="6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5:255" ht="17.25">
      <c r="O100" s="6"/>
      <c r="P100" s="6"/>
      <c r="Q100" s="6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5:255" ht="17.25">
      <c r="O101" s="6"/>
      <c r="P101" s="6"/>
      <c r="Q101" s="6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5:255" ht="17.25">
      <c r="O102" s="6"/>
      <c r="P102" s="6"/>
      <c r="Q102" s="6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5:255" ht="17.25">
      <c r="O103" s="6"/>
      <c r="P103" s="6"/>
      <c r="Q103" s="6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</sheetData>
  <mergeCells count="22">
    <mergeCell ref="L4:N4"/>
    <mergeCell ref="C3:E3"/>
    <mergeCell ref="C4:C5"/>
    <mergeCell ref="D4:D5"/>
    <mergeCell ref="E4:E5"/>
    <mergeCell ref="A33:B33"/>
    <mergeCell ref="A6:A10"/>
    <mergeCell ref="A11:A12"/>
    <mergeCell ref="A13:A16"/>
    <mergeCell ref="A17:A22"/>
    <mergeCell ref="A28:A31"/>
    <mergeCell ref="A23:A27"/>
    <mergeCell ref="O3:P5"/>
    <mergeCell ref="A4:B5"/>
    <mergeCell ref="A32:B32"/>
    <mergeCell ref="F3:F5"/>
    <mergeCell ref="G3:J3"/>
    <mergeCell ref="K3:N3"/>
    <mergeCell ref="G4:G5"/>
    <mergeCell ref="K4:K5"/>
    <mergeCell ref="H4:J4"/>
    <mergeCell ref="A3:B3"/>
  </mergeCells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3"/>
  <sheetViews>
    <sheetView showOutlineSymbols="0" zoomScale="87" zoomScaleNormal="87" workbookViewId="0" topLeftCell="A1">
      <pane xSplit="2" ySplit="5" topLeftCell="C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:P3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</v>
      </c>
      <c r="E1" s="3" t="s">
        <v>49</v>
      </c>
      <c r="M1" s="4" t="s">
        <v>23</v>
      </c>
      <c r="Q1" s="6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88" t="s">
        <v>2</v>
      </c>
      <c r="B3" s="89"/>
      <c r="C3" s="102" t="s">
        <v>33</v>
      </c>
      <c r="D3" s="103"/>
      <c r="E3" s="104"/>
      <c r="F3" s="78" t="s">
        <v>19</v>
      </c>
      <c r="G3" s="81" t="s">
        <v>34</v>
      </c>
      <c r="H3" s="82"/>
      <c r="I3" s="82"/>
      <c r="J3" s="83"/>
      <c r="K3" s="81" t="s">
        <v>35</v>
      </c>
      <c r="L3" s="82"/>
      <c r="M3" s="82"/>
      <c r="N3" s="83"/>
      <c r="O3" s="66" t="s">
        <v>39</v>
      </c>
      <c r="P3" s="6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72" t="s">
        <v>0</v>
      </c>
      <c r="B4" s="73"/>
      <c r="C4" s="84" t="s">
        <v>17</v>
      </c>
      <c r="D4" s="84" t="s">
        <v>18</v>
      </c>
      <c r="E4" s="84" t="s">
        <v>7</v>
      </c>
      <c r="F4" s="79"/>
      <c r="G4" s="84" t="s">
        <v>20</v>
      </c>
      <c r="H4" s="85" t="s">
        <v>36</v>
      </c>
      <c r="I4" s="86"/>
      <c r="J4" s="87"/>
      <c r="K4" s="84" t="s">
        <v>20</v>
      </c>
      <c r="L4" s="85" t="s">
        <v>36</v>
      </c>
      <c r="M4" s="86"/>
      <c r="N4" s="87"/>
      <c r="O4" s="68"/>
      <c r="P4" s="69"/>
      <c r="Q4" s="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74"/>
      <c r="B5" s="75"/>
      <c r="C5" s="80"/>
      <c r="D5" s="80"/>
      <c r="E5" s="80"/>
      <c r="F5" s="80"/>
      <c r="G5" s="80"/>
      <c r="H5" s="32" t="s">
        <v>21</v>
      </c>
      <c r="I5" s="32" t="s">
        <v>22</v>
      </c>
      <c r="J5" s="32" t="s">
        <v>37</v>
      </c>
      <c r="K5" s="80"/>
      <c r="L5" s="32" t="s">
        <v>38</v>
      </c>
      <c r="M5" s="32" t="s">
        <v>22</v>
      </c>
      <c r="N5" s="32" t="s">
        <v>37</v>
      </c>
      <c r="O5" s="70"/>
      <c r="P5" s="71"/>
      <c r="Q5" s="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92" t="s">
        <v>42</v>
      </c>
      <c r="B6" s="33" t="s">
        <v>3</v>
      </c>
      <c r="C6" s="8">
        <v>96483</v>
      </c>
      <c r="D6" s="8">
        <v>103370</v>
      </c>
      <c r="E6" s="9">
        <f>C6+D6</f>
        <v>199853</v>
      </c>
      <c r="F6" s="8">
        <v>72697</v>
      </c>
      <c r="G6" s="8">
        <v>331</v>
      </c>
      <c r="H6" s="8">
        <v>166</v>
      </c>
      <c r="I6" s="8">
        <v>5</v>
      </c>
      <c r="J6" s="9">
        <f>G6+H6+I6</f>
        <v>502</v>
      </c>
      <c r="K6" s="8">
        <v>398</v>
      </c>
      <c r="L6" s="8">
        <v>145</v>
      </c>
      <c r="M6" s="8">
        <v>0</v>
      </c>
      <c r="N6" s="9">
        <f>K6+L6+M6</f>
        <v>543</v>
      </c>
      <c r="O6" s="10" t="str">
        <f>IF((J6-N6)&lt;0,"△","")</f>
        <v>△</v>
      </c>
      <c r="P6" s="11">
        <f>IF((J6-N6)=0,"0 ",IF((J6-N6)&lt;0,-(J6-N6),J6-N6))</f>
        <v>41</v>
      </c>
      <c r="Q6" s="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93"/>
      <c r="B7" s="34" t="s">
        <v>4</v>
      </c>
      <c r="C7" s="12">
        <v>71764</v>
      </c>
      <c r="D7" s="12">
        <v>78642</v>
      </c>
      <c r="E7" s="13">
        <f>C7+D7</f>
        <v>150406</v>
      </c>
      <c r="F7" s="12">
        <v>59971</v>
      </c>
      <c r="G7" s="12">
        <v>426</v>
      </c>
      <c r="H7" s="12">
        <v>107</v>
      </c>
      <c r="I7" s="12">
        <v>2</v>
      </c>
      <c r="J7" s="13">
        <f>G7+H7+I7</f>
        <v>535</v>
      </c>
      <c r="K7" s="12">
        <v>424</v>
      </c>
      <c r="L7" s="12">
        <v>115</v>
      </c>
      <c r="M7" s="12">
        <v>0</v>
      </c>
      <c r="N7" s="13">
        <f>K7+L7+M7</f>
        <v>539</v>
      </c>
      <c r="O7" s="14" t="str">
        <f aca="true" t="shared" si="0" ref="O7:O30">IF((J7-N7)&lt;0,"△","")</f>
        <v>△</v>
      </c>
      <c r="P7" s="15">
        <f aca="true" t="shared" si="1" ref="P7:P30">IF((J7-N7)=0,"0 ",IF((J7-N7)&lt;0,-(J7-N7),J7-N7))</f>
        <v>4</v>
      </c>
      <c r="Q7" s="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93"/>
      <c r="B8" s="34" t="s">
        <v>5</v>
      </c>
      <c r="C8" s="12">
        <v>24998</v>
      </c>
      <c r="D8" s="12">
        <v>27813</v>
      </c>
      <c r="E8" s="13">
        <f>C8+D8</f>
        <v>52811</v>
      </c>
      <c r="F8" s="12">
        <v>20018</v>
      </c>
      <c r="G8" s="12">
        <v>92</v>
      </c>
      <c r="H8" s="12">
        <v>29</v>
      </c>
      <c r="I8" s="12">
        <v>1</v>
      </c>
      <c r="J8" s="13">
        <f>G8+H8+I8</f>
        <v>122</v>
      </c>
      <c r="K8" s="12">
        <v>136</v>
      </c>
      <c r="L8" s="12">
        <v>43</v>
      </c>
      <c r="M8" s="12">
        <v>0</v>
      </c>
      <c r="N8" s="13">
        <f>K8+L8+M8</f>
        <v>179</v>
      </c>
      <c r="O8" s="14" t="str">
        <f t="shared" si="0"/>
        <v>△</v>
      </c>
      <c r="P8" s="15">
        <f t="shared" si="1"/>
        <v>57</v>
      </c>
      <c r="Q8" s="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93"/>
      <c r="B9" s="34" t="s">
        <v>6</v>
      </c>
      <c r="C9" s="16">
        <v>18108</v>
      </c>
      <c r="D9" s="16">
        <v>19193</v>
      </c>
      <c r="E9" s="13">
        <f>C9+D9</f>
        <v>37301</v>
      </c>
      <c r="F9" s="16">
        <v>14392</v>
      </c>
      <c r="G9" s="16">
        <v>83</v>
      </c>
      <c r="H9" s="16">
        <v>17</v>
      </c>
      <c r="I9" s="12">
        <v>0</v>
      </c>
      <c r="J9" s="13">
        <f>G9+H9+I9</f>
        <v>100</v>
      </c>
      <c r="K9" s="16">
        <v>148</v>
      </c>
      <c r="L9" s="16">
        <v>27</v>
      </c>
      <c r="M9" s="12">
        <v>0</v>
      </c>
      <c r="N9" s="13">
        <f>K9+L9+M9</f>
        <v>175</v>
      </c>
      <c r="O9" s="14" t="str">
        <f t="shared" si="0"/>
        <v>△</v>
      </c>
      <c r="P9" s="15">
        <f t="shared" si="1"/>
        <v>75</v>
      </c>
      <c r="Q9" s="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94"/>
      <c r="B10" s="35" t="s">
        <v>7</v>
      </c>
      <c r="C10" s="29">
        <f aca="true" t="shared" si="2" ref="C10:M10">SUM(C6:C9)</f>
        <v>211353</v>
      </c>
      <c r="D10" s="29">
        <f t="shared" si="2"/>
        <v>229018</v>
      </c>
      <c r="E10" s="29">
        <f t="shared" si="2"/>
        <v>440371</v>
      </c>
      <c r="F10" s="29">
        <f t="shared" si="2"/>
        <v>167078</v>
      </c>
      <c r="G10" s="29">
        <f t="shared" si="2"/>
        <v>932</v>
      </c>
      <c r="H10" s="29">
        <f t="shared" si="2"/>
        <v>319</v>
      </c>
      <c r="I10" s="29">
        <f t="shared" si="2"/>
        <v>8</v>
      </c>
      <c r="J10" s="29">
        <f t="shared" si="2"/>
        <v>1259</v>
      </c>
      <c r="K10" s="29">
        <f t="shared" si="2"/>
        <v>1106</v>
      </c>
      <c r="L10" s="29">
        <f t="shared" si="2"/>
        <v>330</v>
      </c>
      <c r="M10" s="29">
        <f t="shared" si="2"/>
        <v>0</v>
      </c>
      <c r="N10" s="29">
        <f>SUM(N6:N9)</f>
        <v>1436</v>
      </c>
      <c r="O10" s="30" t="str">
        <f t="shared" si="0"/>
        <v>△</v>
      </c>
      <c r="P10" s="31">
        <f t="shared" si="1"/>
        <v>177</v>
      </c>
      <c r="Q10" s="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95" t="s">
        <v>24</v>
      </c>
      <c r="B11" s="36" t="s">
        <v>8</v>
      </c>
      <c r="C11" s="26">
        <v>6630</v>
      </c>
      <c r="D11" s="26">
        <v>7202</v>
      </c>
      <c r="E11" s="25">
        <f>C11+D11</f>
        <v>13832</v>
      </c>
      <c r="F11" s="26">
        <v>4252</v>
      </c>
      <c r="G11" s="26">
        <v>14</v>
      </c>
      <c r="H11" s="26">
        <v>8</v>
      </c>
      <c r="I11" s="26">
        <v>0</v>
      </c>
      <c r="J11" s="25">
        <f>G11+H11+I11</f>
        <v>22</v>
      </c>
      <c r="K11" s="26">
        <v>23</v>
      </c>
      <c r="L11" s="26">
        <v>7</v>
      </c>
      <c r="M11" s="26">
        <v>0</v>
      </c>
      <c r="N11" s="25">
        <f>K11+L11+M11</f>
        <v>30</v>
      </c>
      <c r="O11" s="27" t="str">
        <f t="shared" si="0"/>
        <v>△</v>
      </c>
      <c r="P11" s="28">
        <f t="shared" si="1"/>
        <v>8</v>
      </c>
      <c r="Q11" s="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96"/>
      <c r="B12" s="37" t="s">
        <v>7</v>
      </c>
      <c r="C12" s="17">
        <f aca="true" t="shared" si="3" ref="C12:N12">SUM(C11)</f>
        <v>6630</v>
      </c>
      <c r="D12" s="17">
        <f t="shared" si="3"/>
        <v>7202</v>
      </c>
      <c r="E12" s="17">
        <f t="shared" si="3"/>
        <v>13832</v>
      </c>
      <c r="F12" s="17">
        <f t="shared" si="3"/>
        <v>4252</v>
      </c>
      <c r="G12" s="17">
        <f t="shared" si="3"/>
        <v>14</v>
      </c>
      <c r="H12" s="17">
        <f t="shared" si="3"/>
        <v>8</v>
      </c>
      <c r="I12" s="17">
        <f t="shared" si="3"/>
        <v>0</v>
      </c>
      <c r="J12" s="17">
        <f t="shared" si="3"/>
        <v>22</v>
      </c>
      <c r="K12" s="17">
        <f t="shared" si="3"/>
        <v>23</v>
      </c>
      <c r="L12" s="17">
        <f t="shared" si="3"/>
        <v>7</v>
      </c>
      <c r="M12" s="17">
        <f t="shared" si="3"/>
        <v>0</v>
      </c>
      <c r="N12" s="17">
        <f t="shared" si="3"/>
        <v>30</v>
      </c>
      <c r="O12" s="18" t="str">
        <f t="shared" si="0"/>
        <v>△</v>
      </c>
      <c r="P12" s="19">
        <f t="shared" si="1"/>
        <v>8</v>
      </c>
      <c r="Q12" s="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97" t="s">
        <v>43</v>
      </c>
      <c r="B13" s="33" t="s">
        <v>45</v>
      </c>
      <c r="C13" s="8">
        <v>2226</v>
      </c>
      <c r="D13" s="8">
        <v>2423</v>
      </c>
      <c r="E13" s="9">
        <f>C13+D13</f>
        <v>4649</v>
      </c>
      <c r="F13" s="8">
        <v>1588</v>
      </c>
      <c r="G13" s="8">
        <v>2</v>
      </c>
      <c r="H13" s="8">
        <v>2</v>
      </c>
      <c r="I13" s="8">
        <v>0</v>
      </c>
      <c r="J13" s="9">
        <f>G13+H13+I13</f>
        <v>4</v>
      </c>
      <c r="K13" s="8">
        <v>13</v>
      </c>
      <c r="L13" s="8">
        <v>8</v>
      </c>
      <c r="M13" s="8">
        <v>0</v>
      </c>
      <c r="N13" s="9">
        <f>K13+L13+M13</f>
        <v>21</v>
      </c>
      <c r="O13" s="10" t="str">
        <f t="shared" si="0"/>
        <v>△</v>
      </c>
      <c r="P13" s="11">
        <f t="shared" si="1"/>
        <v>17</v>
      </c>
      <c r="Q13" s="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98"/>
      <c r="B14" s="34" t="s">
        <v>46</v>
      </c>
      <c r="C14" s="12">
        <v>4296</v>
      </c>
      <c r="D14" s="12">
        <v>4735</v>
      </c>
      <c r="E14" s="13">
        <f>C14+D14</f>
        <v>9031</v>
      </c>
      <c r="F14" s="12">
        <v>2811</v>
      </c>
      <c r="G14" s="12">
        <v>13</v>
      </c>
      <c r="H14" s="12">
        <v>5</v>
      </c>
      <c r="I14" s="12">
        <v>0</v>
      </c>
      <c r="J14" s="13">
        <f>G14+H14+I14</f>
        <v>18</v>
      </c>
      <c r="K14" s="12">
        <v>24</v>
      </c>
      <c r="L14" s="12">
        <v>18</v>
      </c>
      <c r="M14" s="12">
        <v>0</v>
      </c>
      <c r="N14" s="13">
        <f>K14+L14+M14</f>
        <v>42</v>
      </c>
      <c r="O14" s="14" t="str">
        <f t="shared" si="0"/>
        <v>△</v>
      </c>
      <c r="P14" s="15">
        <f t="shared" si="1"/>
        <v>24</v>
      </c>
      <c r="Q14" s="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8"/>
      <c r="B15" s="34" t="s">
        <v>29</v>
      </c>
      <c r="C15" s="12">
        <v>9757</v>
      </c>
      <c r="D15" s="12">
        <v>10509</v>
      </c>
      <c r="E15" s="13">
        <f>C15+D15</f>
        <v>20266</v>
      </c>
      <c r="F15" s="12">
        <v>5670</v>
      </c>
      <c r="G15" s="12">
        <v>43</v>
      </c>
      <c r="H15" s="12">
        <v>10</v>
      </c>
      <c r="I15" s="12">
        <v>0</v>
      </c>
      <c r="J15" s="13">
        <f>G15+H15+I15</f>
        <v>53</v>
      </c>
      <c r="K15" s="12">
        <v>36</v>
      </c>
      <c r="L15" s="12">
        <v>20</v>
      </c>
      <c r="M15" s="12">
        <v>0</v>
      </c>
      <c r="N15" s="13">
        <f>K15+L15+M15</f>
        <v>56</v>
      </c>
      <c r="O15" s="14" t="str">
        <f t="shared" si="0"/>
        <v>△</v>
      </c>
      <c r="P15" s="15">
        <f t="shared" si="1"/>
        <v>3</v>
      </c>
      <c r="Q15" s="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 thickBot="1">
      <c r="A16" s="99"/>
      <c r="B16" s="37" t="s">
        <v>7</v>
      </c>
      <c r="C16" s="17">
        <f>SUM(C13:C15)</f>
        <v>16279</v>
      </c>
      <c r="D16" s="17">
        <f aca="true" t="shared" si="4" ref="D16:N16">SUM(D13:D15)</f>
        <v>17667</v>
      </c>
      <c r="E16" s="17">
        <f t="shared" si="4"/>
        <v>33946</v>
      </c>
      <c r="F16" s="17">
        <f t="shared" si="4"/>
        <v>10069</v>
      </c>
      <c r="G16" s="17">
        <f t="shared" si="4"/>
        <v>58</v>
      </c>
      <c r="H16" s="17">
        <f t="shared" si="4"/>
        <v>17</v>
      </c>
      <c r="I16" s="17">
        <f t="shared" si="4"/>
        <v>0</v>
      </c>
      <c r="J16" s="17">
        <f t="shared" si="4"/>
        <v>75</v>
      </c>
      <c r="K16" s="17">
        <f t="shared" si="4"/>
        <v>73</v>
      </c>
      <c r="L16" s="17">
        <f t="shared" si="4"/>
        <v>46</v>
      </c>
      <c r="M16" s="17">
        <f t="shared" si="4"/>
        <v>0</v>
      </c>
      <c r="N16" s="17">
        <f t="shared" si="4"/>
        <v>119</v>
      </c>
      <c r="O16" s="18" t="str">
        <f t="shared" si="0"/>
        <v>△</v>
      </c>
      <c r="P16" s="19">
        <f t="shared" si="1"/>
        <v>44</v>
      </c>
      <c r="Q16" s="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 thickTop="1">
      <c r="A17" s="97" t="s">
        <v>30</v>
      </c>
      <c r="B17" s="33" t="s">
        <v>9</v>
      </c>
      <c r="C17" s="8">
        <v>3704</v>
      </c>
      <c r="D17" s="8">
        <v>4085</v>
      </c>
      <c r="E17" s="9">
        <f>C17+D17</f>
        <v>7789</v>
      </c>
      <c r="F17" s="8">
        <v>2685</v>
      </c>
      <c r="G17" s="8">
        <v>12</v>
      </c>
      <c r="H17" s="8">
        <v>3</v>
      </c>
      <c r="I17" s="8">
        <v>2</v>
      </c>
      <c r="J17" s="9">
        <f>G17+H17+I17</f>
        <v>17</v>
      </c>
      <c r="K17" s="8">
        <v>11</v>
      </c>
      <c r="L17" s="8">
        <v>8</v>
      </c>
      <c r="M17" s="8">
        <v>0</v>
      </c>
      <c r="N17" s="9">
        <f>K17+L17+M17</f>
        <v>19</v>
      </c>
      <c r="O17" s="10" t="str">
        <f t="shared" si="0"/>
        <v>△</v>
      </c>
      <c r="P17" s="11">
        <f t="shared" si="1"/>
        <v>2</v>
      </c>
      <c r="Q17" s="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98"/>
      <c r="B18" s="34" t="s">
        <v>10</v>
      </c>
      <c r="C18" s="12">
        <v>3835</v>
      </c>
      <c r="D18" s="12">
        <v>4124</v>
      </c>
      <c r="E18" s="13">
        <f>C18+D18</f>
        <v>7959</v>
      </c>
      <c r="F18" s="12">
        <v>2450</v>
      </c>
      <c r="G18" s="12">
        <v>18</v>
      </c>
      <c r="H18" s="12">
        <v>8</v>
      </c>
      <c r="I18" s="12">
        <v>0</v>
      </c>
      <c r="J18" s="13">
        <f>G18+H18+I18</f>
        <v>26</v>
      </c>
      <c r="K18" s="12">
        <v>19</v>
      </c>
      <c r="L18" s="12">
        <v>3</v>
      </c>
      <c r="M18" s="12">
        <v>0</v>
      </c>
      <c r="N18" s="13">
        <f>K18+L18+M18</f>
        <v>22</v>
      </c>
      <c r="O18" s="14">
        <f t="shared" si="0"/>
      </c>
      <c r="P18" s="15">
        <f t="shared" si="1"/>
        <v>4</v>
      </c>
      <c r="Q18" s="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98"/>
      <c r="B19" s="34" t="s">
        <v>11</v>
      </c>
      <c r="C19" s="12">
        <v>4267</v>
      </c>
      <c r="D19" s="12">
        <v>4583</v>
      </c>
      <c r="E19" s="13">
        <f>C19+D19</f>
        <v>8850</v>
      </c>
      <c r="F19" s="12">
        <v>2541</v>
      </c>
      <c r="G19" s="12">
        <v>10</v>
      </c>
      <c r="H19" s="12">
        <v>6</v>
      </c>
      <c r="I19" s="12">
        <v>0</v>
      </c>
      <c r="J19" s="13">
        <f>G19+H19+I19</f>
        <v>16</v>
      </c>
      <c r="K19" s="12">
        <v>12</v>
      </c>
      <c r="L19" s="12">
        <v>7</v>
      </c>
      <c r="M19" s="12">
        <v>0</v>
      </c>
      <c r="N19" s="13">
        <f>K19+L19+M19</f>
        <v>19</v>
      </c>
      <c r="O19" s="14" t="str">
        <f t="shared" si="0"/>
        <v>△</v>
      </c>
      <c r="P19" s="15">
        <f t="shared" si="1"/>
        <v>3</v>
      </c>
      <c r="Q19" s="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98"/>
      <c r="B20" s="34" t="s">
        <v>25</v>
      </c>
      <c r="C20" s="12">
        <v>8654</v>
      </c>
      <c r="D20" s="12">
        <v>9366</v>
      </c>
      <c r="E20" s="13">
        <f>C20+D20</f>
        <v>18020</v>
      </c>
      <c r="F20" s="12">
        <v>5581</v>
      </c>
      <c r="G20" s="12">
        <v>44</v>
      </c>
      <c r="H20" s="12">
        <v>20</v>
      </c>
      <c r="I20" s="12">
        <v>0</v>
      </c>
      <c r="J20" s="13">
        <f>G20+H20+I20</f>
        <v>64</v>
      </c>
      <c r="K20" s="12">
        <v>32</v>
      </c>
      <c r="L20" s="12">
        <v>18</v>
      </c>
      <c r="M20" s="12">
        <v>0</v>
      </c>
      <c r="N20" s="13">
        <f>K20+L20+M20</f>
        <v>50</v>
      </c>
      <c r="O20" s="14">
        <f>IF((J20-N20)&lt;0,"△","")</f>
      </c>
      <c r="P20" s="15">
        <f>IF((J20-N20)=0,"0 ",IF((J20-N20)&lt;0,-(J20-N20),J20-N20))</f>
        <v>14</v>
      </c>
      <c r="Q20" s="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98"/>
      <c r="B21" s="34" t="s">
        <v>26</v>
      </c>
      <c r="C21" s="12">
        <v>9652</v>
      </c>
      <c r="D21" s="12">
        <v>10627</v>
      </c>
      <c r="E21" s="13">
        <f>C21+D21</f>
        <v>20279</v>
      </c>
      <c r="F21" s="12">
        <v>6295</v>
      </c>
      <c r="G21" s="12">
        <v>25</v>
      </c>
      <c r="H21" s="12">
        <v>12</v>
      </c>
      <c r="I21" s="12">
        <v>1</v>
      </c>
      <c r="J21" s="13">
        <f>G21+H21+I21</f>
        <v>38</v>
      </c>
      <c r="K21" s="12">
        <v>26</v>
      </c>
      <c r="L21" s="12">
        <v>16</v>
      </c>
      <c r="M21" s="12">
        <v>0</v>
      </c>
      <c r="N21" s="13">
        <f>K21+L21+M21</f>
        <v>42</v>
      </c>
      <c r="O21" s="14" t="str">
        <f t="shared" si="0"/>
        <v>△</v>
      </c>
      <c r="P21" s="15">
        <f t="shared" si="1"/>
        <v>4</v>
      </c>
      <c r="Q21" s="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 thickBot="1">
      <c r="A22" s="99"/>
      <c r="B22" s="37" t="s">
        <v>7</v>
      </c>
      <c r="C22" s="17">
        <f>SUM(C17:C21)</f>
        <v>30112</v>
      </c>
      <c r="D22" s="17">
        <f aca="true" t="shared" si="5" ref="D22:N22">SUM(D17:D21)</f>
        <v>32785</v>
      </c>
      <c r="E22" s="17">
        <f t="shared" si="5"/>
        <v>62897</v>
      </c>
      <c r="F22" s="17">
        <f t="shared" si="5"/>
        <v>19552</v>
      </c>
      <c r="G22" s="17">
        <f t="shared" si="5"/>
        <v>109</v>
      </c>
      <c r="H22" s="17">
        <f t="shared" si="5"/>
        <v>49</v>
      </c>
      <c r="I22" s="17">
        <f>SUM(I17:I21)</f>
        <v>3</v>
      </c>
      <c r="J22" s="17">
        <f t="shared" si="5"/>
        <v>161</v>
      </c>
      <c r="K22" s="17">
        <f t="shared" si="5"/>
        <v>100</v>
      </c>
      <c r="L22" s="17">
        <f t="shared" si="5"/>
        <v>52</v>
      </c>
      <c r="M22" s="17">
        <f t="shared" si="5"/>
        <v>0</v>
      </c>
      <c r="N22" s="17">
        <f t="shared" si="5"/>
        <v>152</v>
      </c>
      <c r="O22" s="18">
        <f>IF((J22-N22)&lt;0,"△","")</f>
      </c>
      <c r="P22" s="19">
        <f>IF((J22-N22)=0,"0 ",IF((J22-N22)&lt;0,-(J22-N22),J22-N22))</f>
        <v>9</v>
      </c>
      <c r="Q22" s="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Top="1">
      <c r="A23" s="97" t="s">
        <v>31</v>
      </c>
      <c r="B23" s="33" t="s">
        <v>12</v>
      </c>
      <c r="C23" s="8">
        <v>1451</v>
      </c>
      <c r="D23" s="8">
        <v>1668</v>
      </c>
      <c r="E23" s="9">
        <f>C23+D23</f>
        <v>3119</v>
      </c>
      <c r="F23" s="8">
        <v>875</v>
      </c>
      <c r="G23" s="8">
        <v>9</v>
      </c>
      <c r="H23" s="8">
        <v>2</v>
      </c>
      <c r="I23" s="8">
        <v>0</v>
      </c>
      <c r="J23" s="9">
        <f>G23+H23+I23</f>
        <v>11</v>
      </c>
      <c r="K23" s="8">
        <v>11</v>
      </c>
      <c r="L23" s="8">
        <v>1</v>
      </c>
      <c r="M23" s="8">
        <v>0</v>
      </c>
      <c r="N23" s="9">
        <f>K23+L23+M23</f>
        <v>12</v>
      </c>
      <c r="O23" s="10" t="str">
        <f>IF((J23-N23)&lt;0,"△","")</f>
        <v>△</v>
      </c>
      <c r="P23" s="11">
        <f>IF((J23-N23)=0,"0 ",IF((J23-N23)&lt;0,-(J23-N23),J23-N23))</f>
        <v>1</v>
      </c>
      <c r="Q23" s="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100"/>
      <c r="B24" s="34" t="s">
        <v>13</v>
      </c>
      <c r="C24" s="12">
        <v>9318</v>
      </c>
      <c r="D24" s="12">
        <v>10174</v>
      </c>
      <c r="E24" s="13">
        <f>C24+D24</f>
        <v>19492</v>
      </c>
      <c r="F24" s="12">
        <v>5805</v>
      </c>
      <c r="G24" s="12">
        <v>30</v>
      </c>
      <c r="H24" s="12">
        <v>7</v>
      </c>
      <c r="I24" s="12">
        <v>0</v>
      </c>
      <c r="J24" s="13">
        <f>G24+H24+I24</f>
        <v>37</v>
      </c>
      <c r="K24" s="12">
        <v>24</v>
      </c>
      <c r="L24" s="12">
        <v>12</v>
      </c>
      <c r="M24" s="12">
        <v>0</v>
      </c>
      <c r="N24" s="13">
        <f>K24+L24+M24</f>
        <v>36</v>
      </c>
      <c r="O24" s="14">
        <f>IF((J24-N24)&lt;0,"△","")</f>
      </c>
      <c r="P24" s="15">
        <f>IF((J24-N24)=0,"0 ",IF((J24-N24)&lt;0,-(J24-N24),J24-N24))</f>
        <v>1</v>
      </c>
      <c r="Q24" s="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100"/>
      <c r="B25" s="34" t="s">
        <v>27</v>
      </c>
      <c r="C25" s="12">
        <v>5791</v>
      </c>
      <c r="D25" s="12">
        <v>6414</v>
      </c>
      <c r="E25" s="13">
        <f>C25+D25</f>
        <v>12205</v>
      </c>
      <c r="F25" s="12">
        <v>3722</v>
      </c>
      <c r="G25" s="12">
        <v>36</v>
      </c>
      <c r="H25" s="12">
        <v>9</v>
      </c>
      <c r="I25" s="12">
        <v>0</v>
      </c>
      <c r="J25" s="13">
        <f>G25+H25+I25</f>
        <v>45</v>
      </c>
      <c r="K25" s="12">
        <v>15</v>
      </c>
      <c r="L25" s="12">
        <v>15</v>
      </c>
      <c r="M25" s="12">
        <v>0</v>
      </c>
      <c r="N25" s="13">
        <f>K25+L25+M25</f>
        <v>30</v>
      </c>
      <c r="O25" s="14">
        <f>IF((J25-N25)&lt;0,"△","")</f>
      </c>
      <c r="P25" s="15">
        <f>IF((J25-N25)=0,"0 ",IF((J25-N25)&lt;0,-(J25-N25),J25-N25))</f>
        <v>15</v>
      </c>
      <c r="Q25" s="7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100"/>
      <c r="B26" s="34" t="s">
        <v>28</v>
      </c>
      <c r="C26" s="12">
        <v>5976</v>
      </c>
      <c r="D26" s="12">
        <v>6514</v>
      </c>
      <c r="E26" s="13">
        <f>C26+D26</f>
        <v>12490</v>
      </c>
      <c r="F26" s="12">
        <v>3736</v>
      </c>
      <c r="G26" s="12">
        <v>26</v>
      </c>
      <c r="H26" s="12">
        <v>5</v>
      </c>
      <c r="I26" s="12">
        <v>0</v>
      </c>
      <c r="J26" s="13">
        <f>G26+H26+I26</f>
        <v>31</v>
      </c>
      <c r="K26" s="12">
        <v>26</v>
      </c>
      <c r="L26" s="12">
        <v>7</v>
      </c>
      <c r="M26" s="12">
        <v>0</v>
      </c>
      <c r="N26" s="13">
        <f>K26+L26+M26</f>
        <v>33</v>
      </c>
      <c r="O26" s="14" t="str">
        <f t="shared" si="0"/>
        <v>△</v>
      </c>
      <c r="P26" s="15">
        <f t="shared" si="1"/>
        <v>2</v>
      </c>
      <c r="Q26" s="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101"/>
      <c r="B27" s="37" t="s">
        <v>7</v>
      </c>
      <c r="C27" s="17">
        <f>SUM(C23:C26)</f>
        <v>22536</v>
      </c>
      <c r="D27" s="17">
        <f aca="true" t="shared" si="6" ref="D27:N27">SUM(D23:D26)</f>
        <v>24770</v>
      </c>
      <c r="E27" s="17">
        <f t="shared" si="6"/>
        <v>47306</v>
      </c>
      <c r="F27" s="17">
        <f t="shared" si="6"/>
        <v>14138</v>
      </c>
      <c r="G27" s="17">
        <f t="shared" si="6"/>
        <v>101</v>
      </c>
      <c r="H27" s="17">
        <f t="shared" si="6"/>
        <v>23</v>
      </c>
      <c r="I27" s="17">
        <f>SUM(I23:I26)</f>
        <v>0</v>
      </c>
      <c r="J27" s="17">
        <f t="shared" si="6"/>
        <v>124</v>
      </c>
      <c r="K27" s="17">
        <f t="shared" si="6"/>
        <v>76</v>
      </c>
      <c r="L27" s="17">
        <f t="shared" si="6"/>
        <v>35</v>
      </c>
      <c r="M27" s="17">
        <f t="shared" si="6"/>
        <v>0</v>
      </c>
      <c r="N27" s="17">
        <f t="shared" si="6"/>
        <v>111</v>
      </c>
      <c r="O27" s="18">
        <f>IF((J27-N27)&lt;0,"△","")</f>
      </c>
      <c r="P27" s="19">
        <f>IF((J27-N27)=0,"0 ",IF((J27-N27)&lt;0,-(J27-N27),J27-N27))</f>
        <v>13</v>
      </c>
      <c r="Q27" s="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97" t="s">
        <v>44</v>
      </c>
      <c r="B28" s="33" t="s">
        <v>14</v>
      </c>
      <c r="C28" s="8">
        <v>3051</v>
      </c>
      <c r="D28" s="8">
        <v>3445</v>
      </c>
      <c r="E28" s="9">
        <f>C28+D28</f>
        <v>6496</v>
      </c>
      <c r="F28" s="8">
        <v>2366</v>
      </c>
      <c r="G28" s="8">
        <v>5</v>
      </c>
      <c r="H28" s="8">
        <v>1</v>
      </c>
      <c r="I28" s="8">
        <v>1</v>
      </c>
      <c r="J28" s="9">
        <f>G28+H28+I28</f>
        <v>7</v>
      </c>
      <c r="K28" s="8">
        <v>5</v>
      </c>
      <c r="L28" s="8">
        <v>12</v>
      </c>
      <c r="M28" s="8">
        <v>0</v>
      </c>
      <c r="N28" s="9">
        <f>K28+L28+M28</f>
        <v>17</v>
      </c>
      <c r="O28" s="10" t="str">
        <f t="shared" si="0"/>
        <v>△</v>
      </c>
      <c r="P28" s="11">
        <f t="shared" si="1"/>
        <v>10</v>
      </c>
      <c r="Q28" s="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98"/>
      <c r="B29" s="34" t="s">
        <v>15</v>
      </c>
      <c r="C29" s="12">
        <v>2024</v>
      </c>
      <c r="D29" s="12">
        <v>2283</v>
      </c>
      <c r="E29" s="13">
        <f>C29+D29</f>
        <v>4307</v>
      </c>
      <c r="F29" s="12">
        <v>1554</v>
      </c>
      <c r="G29" s="12">
        <v>4</v>
      </c>
      <c r="H29" s="12">
        <v>0</v>
      </c>
      <c r="I29" s="12">
        <v>0</v>
      </c>
      <c r="J29" s="13">
        <f>G29+H29+I29</f>
        <v>4</v>
      </c>
      <c r="K29" s="12">
        <v>5</v>
      </c>
      <c r="L29" s="12">
        <v>5</v>
      </c>
      <c r="M29" s="12">
        <v>0</v>
      </c>
      <c r="N29" s="13">
        <f>K29+L29+M29</f>
        <v>10</v>
      </c>
      <c r="O29" s="14" t="str">
        <f t="shared" si="0"/>
        <v>△</v>
      </c>
      <c r="P29" s="15">
        <f t="shared" si="1"/>
        <v>6</v>
      </c>
      <c r="Q29" s="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98"/>
      <c r="B30" s="34" t="s">
        <v>16</v>
      </c>
      <c r="C30" s="16">
        <v>1821</v>
      </c>
      <c r="D30" s="16">
        <v>2044</v>
      </c>
      <c r="E30" s="13">
        <f>C30+D30</f>
        <v>3865</v>
      </c>
      <c r="F30" s="16">
        <v>1169</v>
      </c>
      <c r="G30" s="16">
        <v>6</v>
      </c>
      <c r="H30" s="12">
        <v>2</v>
      </c>
      <c r="I30" s="12">
        <v>0</v>
      </c>
      <c r="J30" s="13">
        <f>G30+H30+I30</f>
        <v>8</v>
      </c>
      <c r="K30" s="16">
        <v>0</v>
      </c>
      <c r="L30" s="16">
        <v>2</v>
      </c>
      <c r="M30" s="12">
        <v>0</v>
      </c>
      <c r="N30" s="13">
        <f>K30+L30+M30</f>
        <v>2</v>
      </c>
      <c r="O30" s="14">
        <f t="shared" si="0"/>
      </c>
      <c r="P30" s="15">
        <f t="shared" si="1"/>
        <v>6</v>
      </c>
      <c r="Q30" s="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 thickBot="1">
      <c r="A31" s="99"/>
      <c r="B31" s="37" t="s">
        <v>7</v>
      </c>
      <c r="C31" s="17">
        <f>SUM(C28:C30)</f>
        <v>6896</v>
      </c>
      <c r="D31" s="17">
        <f aca="true" t="shared" si="7" ref="D31:N31">SUM(D28:D30)</f>
        <v>7772</v>
      </c>
      <c r="E31" s="17">
        <f t="shared" si="7"/>
        <v>14668</v>
      </c>
      <c r="F31" s="17">
        <f t="shared" si="7"/>
        <v>5089</v>
      </c>
      <c r="G31" s="17">
        <f t="shared" si="7"/>
        <v>15</v>
      </c>
      <c r="H31" s="17">
        <f t="shared" si="7"/>
        <v>3</v>
      </c>
      <c r="I31" s="17">
        <f t="shared" si="7"/>
        <v>1</v>
      </c>
      <c r="J31" s="17">
        <f t="shared" si="7"/>
        <v>19</v>
      </c>
      <c r="K31" s="17">
        <f t="shared" si="7"/>
        <v>10</v>
      </c>
      <c r="L31" s="17">
        <f t="shared" si="7"/>
        <v>19</v>
      </c>
      <c r="M31" s="17">
        <f t="shared" si="7"/>
        <v>0</v>
      </c>
      <c r="N31" s="17">
        <f t="shared" si="7"/>
        <v>29</v>
      </c>
      <c r="O31" s="18" t="str">
        <f>IF((J31-N31)&lt;0,"△","")</f>
        <v>△</v>
      </c>
      <c r="P31" s="19">
        <f>IF((J31-N31)=0,"0 ",IF((J31-N31)&lt;0,-(J31-N31),J31-N31))</f>
        <v>10</v>
      </c>
      <c r="Q31" s="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 thickBot="1" thickTop="1">
      <c r="A32" s="76" t="s">
        <v>40</v>
      </c>
      <c r="B32" s="77"/>
      <c r="C32" s="20">
        <f>SUM(C12,C16,C22,C27,C31)</f>
        <v>82453</v>
      </c>
      <c r="D32" s="20">
        <f aca="true" t="shared" si="8" ref="D32:N32">SUM(D12,D16,D22,D27,D31)</f>
        <v>90196</v>
      </c>
      <c r="E32" s="20">
        <f t="shared" si="8"/>
        <v>172649</v>
      </c>
      <c r="F32" s="20">
        <f t="shared" si="8"/>
        <v>53100</v>
      </c>
      <c r="G32" s="20">
        <f t="shared" si="8"/>
        <v>297</v>
      </c>
      <c r="H32" s="20">
        <f t="shared" si="8"/>
        <v>100</v>
      </c>
      <c r="I32" s="20">
        <f t="shared" si="8"/>
        <v>4</v>
      </c>
      <c r="J32" s="20">
        <f t="shared" si="8"/>
        <v>401</v>
      </c>
      <c r="K32" s="20">
        <f t="shared" si="8"/>
        <v>282</v>
      </c>
      <c r="L32" s="20">
        <f t="shared" si="8"/>
        <v>159</v>
      </c>
      <c r="M32" s="20">
        <f t="shared" si="8"/>
        <v>0</v>
      </c>
      <c r="N32" s="20">
        <f t="shared" si="8"/>
        <v>441</v>
      </c>
      <c r="O32" s="21" t="str">
        <f>IF((J32-N32)&lt;0,"△","")</f>
        <v>△</v>
      </c>
      <c r="P32" s="22">
        <f>IF((J32-N32)=0,"0 ",IF((J32-N32)&lt;0,-(J32-N32),J32-N32))</f>
        <v>40</v>
      </c>
      <c r="Q32" s="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Bot="1" thickTop="1">
      <c r="A33" s="90" t="s">
        <v>41</v>
      </c>
      <c r="B33" s="91"/>
      <c r="C33" s="23">
        <f>SUM(C10,C32)</f>
        <v>293806</v>
      </c>
      <c r="D33" s="23">
        <f aca="true" t="shared" si="9" ref="D33:N33">SUM(D10,D32)</f>
        <v>319214</v>
      </c>
      <c r="E33" s="23">
        <f t="shared" si="9"/>
        <v>613020</v>
      </c>
      <c r="F33" s="23">
        <f t="shared" si="9"/>
        <v>220178</v>
      </c>
      <c r="G33" s="23">
        <f t="shared" si="9"/>
        <v>1229</v>
      </c>
      <c r="H33" s="23">
        <f t="shared" si="9"/>
        <v>419</v>
      </c>
      <c r="I33" s="23">
        <f t="shared" si="9"/>
        <v>12</v>
      </c>
      <c r="J33" s="23">
        <f t="shared" si="9"/>
        <v>1660</v>
      </c>
      <c r="K33" s="23">
        <f t="shared" si="9"/>
        <v>1388</v>
      </c>
      <c r="L33" s="23">
        <f t="shared" si="9"/>
        <v>489</v>
      </c>
      <c r="M33" s="23">
        <f t="shared" si="9"/>
        <v>0</v>
      </c>
      <c r="N33" s="23">
        <f t="shared" si="9"/>
        <v>1877</v>
      </c>
      <c r="O33" s="23" t="str">
        <f>IF((J33-N33)&lt;0,"△","")</f>
        <v>△</v>
      </c>
      <c r="P33" s="24">
        <f>IF((J33-N33)=0,"0 ",IF((J33-N33)&lt;0,-(J33-N33),J33-N33))</f>
        <v>217</v>
      </c>
      <c r="Q33" s="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5:255" ht="21" customHeight="1">
      <c r="O35" s="6"/>
      <c r="P35" s="6"/>
      <c r="Q35" s="6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4:255" ht="21" customHeight="1">
      <c r="D36" s="6"/>
      <c r="H36" s="6"/>
      <c r="I36" s="6"/>
      <c r="J36" s="6"/>
      <c r="K36" s="6"/>
      <c r="L36" s="6"/>
      <c r="O36" s="6"/>
      <c r="P36" s="6"/>
      <c r="Q36" s="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4:255" ht="21" customHeight="1">
      <c r="D37" s="6"/>
      <c r="H37" s="6"/>
      <c r="I37" s="6"/>
      <c r="J37" s="6"/>
      <c r="K37" s="6"/>
      <c r="L37" s="6"/>
      <c r="O37" s="6"/>
      <c r="P37" s="6"/>
      <c r="Q37" s="6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3:255" ht="21" customHeight="1">
      <c r="C38" s="4"/>
      <c r="D38" s="6"/>
      <c r="H38" s="6"/>
      <c r="I38" s="6"/>
      <c r="J38" s="6"/>
      <c r="K38" s="6"/>
      <c r="L38" s="6"/>
      <c r="O38" s="6"/>
      <c r="P38" s="6"/>
      <c r="Q38" s="6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4:255" ht="21" customHeight="1">
      <c r="D39" s="6"/>
      <c r="H39" s="6"/>
      <c r="I39" s="6"/>
      <c r="J39" s="6"/>
      <c r="K39" s="6"/>
      <c r="L39" s="6"/>
      <c r="O39" s="6"/>
      <c r="P39" s="6"/>
      <c r="Q39" s="6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4:255" ht="21.75" customHeight="1">
      <c r="D40" s="6"/>
      <c r="E40" s="6"/>
      <c r="H40" s="6"/>
      <c r="I40" s="6"/>
      <c r="J40" s="6"/>
      <c r="K40" s="6"/>
      <c r="L40" s="6"/>
      <c r="N40" s="6"/>
      <c r="O40" s="6"/>
      <c r="P40" s="6"/>
      <c r="Q40" s="6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5:255" ht="19.5" customHeight="1">
      <c r="E41" s="6"/>
      <c r="H41" s="6"/>
      <c r="I41" s="6"/>
      <c r="J41" s="6"/>
      <c r="K41" s="6"/>
      <c r="L41" s="6"/>
      <c r="N41" s="6"/>
      <c r="O41" s="6"/>
      <c r="P41" s="6"/>
      <c r="Q41" s="6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5:255" ht="19.5" customHeight="1">
      <c r="E42" s="6"/>
      <c r="J42" s="6"/>
      <c r="K42" s="6"/>
      <c r="L42" s="6"/>
      <c r="N42" s="6"/>
      <c r="O42" s="6"/>
      <c r="P42" s="6"/>
      <c r="Q42" s="6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5:255" ht="19.5" customHeight="1">
      <c r="E43" s="6"/>
      <c r="J43" s="6"/>
      <c r="K43" s="6"/>
      <c r="L43" s="6"/>
      <c r="N43" s="6"/>
      <c r="O43" s="6"/>
      <c r="P43" s="6"/>
      <c r="Q43" s="6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3:255" ht="19.5" customHeight="1">
      <c r="C44" s="6"/>
      <c r="D44" s="6"/>
      <c r="E44" s="6"/>
      <c r="I44" s="6"/>
      <c r="J44" s="6"/>
      <c r="K44" s="6"/>
      <c r="L44" s="6"/>
      <c r="M44" s="6"/>
      <c r="N44" s="6"/>
      <c r="O44" s="6"/>
      <c r="P44" s="6"/>
      <c r="Q44" s="6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7:255" ht="19.5" customHeight="1">
      <c r="G45" s="6"/>
      <c r="H45" s="6"/>
      <c r="I45" s="6"/>
      <c r="J45" s="6"/>
      <c r="K45" s="6"/>
      <c r="L45" s="6"/>
      <c r="N45" s="6"/>
      <c r="O45" s="6"/>
      <c r="P45" s="6"/>
      <c r="Q45" s="6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5:255" ht="19.5" customHeight="1">
      <c r="E46" s="6"/>
      <c r="F46" s="6"/>
      <c r="G46" s="6"/>
      <c r="H46" s="6"/>
      <c r="I46" s="6"/>
      <c r="J46" s="6"/>
      <c r="K46" s="6"/>
      <c r="L46" s="6"/>
      <c r="N46" s="6"/>
      <c r="O46" s="6"/>
      <c r="P46" s="6"/>
      <c r="Q46" s="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5:255" ht="19.5" customHeight="1">
      <c r="E47" s="6"/>
      <c r="G47" s="6"/>
      <c r="H47" s="6"/>
      <c r="I47" s="6"/>
      <c r="J47" s="6"/>
      <c r="K47" s="6"/>
      <c r="L47" s="6"/>
      <c r="N47" s="6"/>
      <c r="O47" s="6"/>
      <c r="P47" s="6"/>
      <c r="Q47" s="6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3:255" ht="19.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9.5" customHeight="1"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5:255" ht="17.25">
      <c r="E50" s="6"/>
      <c r="F50" s="6"/>
      <c r="G50" s="6"/>
      <c r="H50" s="6"/>
      <c r="I50" s="6"/>
      <c r="N50" s="6"/>
      <c r="O50" s="6"/>
      <c r="P50" s="6"/>
      <c r="Q50" s="6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7:255" ht="17.25">
      <c r="G51" s="6"/>
      <c r="H51" s="6"/>
      <c r="I51" s="6"/>
      <c r="N51" s="6"/>
      <c r="O51" s="6"/>
      <c r="P51" s="6"/>
      <c r="Q51" s="6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5:255" ht="17.25">
      <c r="E52" s="6"/>
      <c r="G52" s="6"/>
      <c r="H52" s="6"/>
      <c r="I52" s="6"/>
      <c r="K52" s="6"/>
      <c r="N52" s="6"/>
      <c r="O52" s="6"/>
      <c r="P52" s="6"/>
      <c r="Q52" s="6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7.25">
      <c r="E53" s="6"/>
      <c r="F53" s="4"/>
      <c r="G53" s="6"/>
      <c r="H53" s="6"/>
      <c r="I53" s="6"/>
      <c r="J53" s="6"/>
      <c r="K53" s="6"/>
      <c r="L53" s="6"/>
      <c r="N53" s="6"/>
      <c r="O53" s="6"/>
      <c r="P53" s="6"/>
      <c r="Q53" s="6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5:255" ht="17.25">
      <c r="E54" s="6"/>
      <c r="F54" s="6"/>
      <c r="G54" s="6"/>
      <c r="H54" s="6"/>
      <c r="I54" s="6"/>
      <c r="J54" s="6"/>
      <c r="K54" s="6"/>
      <c r="L54" s="6"/>
      <c r="N54" s="6"/>
      <c r="O54" s="6"/>
      <c r="P54" s="6"/>
      <c r="Q54" s="6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5:255" ht="17.25">
      <c r="E55" s="6"/>
      <c r="F55" s="6"/>
      <c r="G55" s="6"/>
      <c r="H55" s="6"/>
      <c r="I55" s="6"/>
      <c r="J55" s="6"/>
      <c r="K55" s="6"/>
      <c r="L55" s="6"/>
      <c r="N55" s="6"/>
      <c r="O55" s="6"/>
      <c r="P55" s="6"/>
      <c r="Q55" s="6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5:255" ht="17.25">
      <c r="E56" s="6"/>
      <c r="F56" s="6"/>
      <c r="G56" s="6"/>
      <c r="H56" s="6"/>
      <c r="I56" s="6"/>
      <c r="J56" s="6"/>
      <c r="K56" s="6"/>
      <c r="L56" s="6"/>
      <c r="N56" s="6"/>
      <c r="O56" s="6"/>
      <c r="P56" s="6"/>
      <c r="Q56" s="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3:255" ht="17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7.25">
      <c r="E58" s="6"/>
      <c r="J58" s="6"/>
      <c r="K58" s="6"/>
      <c r="N58" s="6"/>
      <c r="O58" s="6"/>
      <c r="P58" s="6"/>
      <c r="Q58" s="6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6"/>
      <c r="J59" s="6"/>
      <c r="K59" s="6"/>
      <c r="N59" s="6"/>
      <c r="P59" s="6"/>
      <c r="Q59" s="6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7.25">
      <c r="E60" s="6"/>
      <c r="J60" s="6"/>
      <c r="K60" s="6"/>
      <c r="N60" s="6"/>
      <c r="P60" s="6"/>
      <c r="Q60" s="6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3:255" ht="17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6"/>
      <c r="J62" s="6"/>
      <c r="K62" s="6"/>
      <c r="N62" s="6"/>
      <c r="O62" s="6"/>
      <c r="P62" s="6"/>
      <c r="Q62" s="6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7.25">
      <c r="E63" s="6"/>
      <c r="J63" s="6"/>
      <c r="K63" s="6"/>
      <c r="N63" s="6"/>
      <c r="O63" s="6"/>
      <c r="P63" s="6"/>
      <c r="Q63" s="6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5:255" ht="17.25">
      <c r="E64" s="6"/>
      <c r="J64" s="6"/>
      <c r="K64" s="6"/>
      <c r="N64" s="6"/>
      <c r="O64" s="6"/>
      <c r="P64" s="6"/>
      <c r="Q64" s="6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6"/>
      <c r="J65" s="6"/>
      <c r="K65" s="6"/>
      <c r="N65" s="6"/>
      <c r="O65" s="6"/>
      <c r="P65" s="6"/>
      <c r="Q65" s="6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6"/>
      <c r="J66" s="6"/>
      <c r="K66" s="6"/>
      <c r="N66" s="6"/>
      <c r="O66" s="6"/>
      <c r="P66" s="6"/>
      <c r="Q66" s="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7.25">
      <c r="E67" s="6"/>
      <c r="J67" s="6"/>
      <c r="K67" s="6"/>
      <c r="N67" s="6"/>
      <c r="O67" s="6"/>
      <c r="P67" s="6"/>
      <c r="Q67" s="6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6"/>
      <c r="J68" s="6"/>
      <c r="K68" s="6"/>
      <c r="N68" s="6"/>
      <c r="O68" s="6"/>
      <c r="P68" s="6"/>
      <c r="Q68" s="6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6"/>
      <c r="J69" s="6"/>
      <c r="K69" s="6"/>
      <c r="N69" s="6"/>
      <c r="O69" s="6"/>
      <c r="P69" s="6"/>
      <c r="Q69" s="6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6"/>
      <c r="J70" s="6"/>
      <c r="K70" s="6"/>
      <c r="N70" s="6"/>
      <c r="O70" s="6"/>
      <c r="P70" s="6"/>
      <c r="Q70" s="6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3:255" ht="17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6"/>
      <c r="J72" s="6"/>
      <c r="K72" s="6"/>
      <c r="N72" s="6"/>
      <c r="O72" s="6"/>
      <c r="P72" s="6"/>
      <c r="Q72" s="6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6"/>
      <c r="J73" s="6"/>
      <c r="K73" s="6"/>
      <c r="N73" s="6"/>
      <c r="O73" s="6"/>
      <c r="P73" s="6"/>
      <c r="Q73" s="6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6"/>
      <c r="J74" s="6"/>
      <c r="K74" s="6"/>
      <c r="N74" s="6"/>
      <c r="O74" s="6"/>
      <c r="P74" s="6"/>
      <c r="Q74" s="6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6"/>
      <c r="H75" s="6"/>
      <c r="J75" s="6"/>
      <c r="K75" s="6"/>
      <c r="N75" s="6"/>
      <c r="O75" s="6"/>
      <c r="P75" s="6"/>
      <c r="Q75" s="6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6"/>
      <c r="J76" s="6"/>
      <c r="K76" s="6"/>
      <c r="N76" s="6"/>
      <c r="O76" s="6"/>
      <c r="P76" s="6"/>
      <c r="Q76" s="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6"/>
      <c r="J77" s="6"/>
      <c r="K77" s="6"/>
      <c r="N77" s="6"/>
      <c r="O77" s="6"/>
      <c r="P77" s="6"/>
      <c r="Q77" s="6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6"/>
      <c r="J78" s="6"/>
      <c r="K78" s="6"/>
      <c r="N78" s="6"/>
      <c r="O78" s="6"/>
      <c r="P78" s="6"/>
      <c r="Q78" s="6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6"/>
      <c r="J79" s="6"/>
      <c r="K79" s="6"/>
      <c r="N79" s="6"/>
      <c r="O79" s="6"/>
      <c r="P79" s="6"/>
      <c r="Q79" s="6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3:255" ht="17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6"/>
      <c r="J81" s="6"/>
      <c r="K81" s="6"/>
      <c r="N81" s="6"/>
      <c r="O81" s="6"/>
      <c r="P81" s="6"/>
      <c r="Q81" s="6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6"/>
      <c r="J82" s="6"/>
      <c r="K82" s="6"/>
      <c r="N82" s="6"/>
      <c r="O82" s="6"/>
      <c r="P82" s="6"/>
      <c r="Q82" s="6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6"/>
      <c r="J83" s="6"/>
      <c r="K83" s="6"/>
      <c r="N83" s="6"/>
      <c r="O83" s="6"/>
      <c r="P83" s="6"/>
      <c r="Q83" s="6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6"/>
      <c r="J84" s="6"/>
      <c r="K84" s="6"/>
      <c r="N84" s="6"/>
      <c r="O84" s="6"/>
      <c r="P84" s="6"/>
      <c r="Q84" s="6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1:255" ht="17.25">
      <c r="K85" s="6"/>
      <c r="O85" s="6"/>
      <c r="P85" s="6"/>
      <c r="Q85" s="6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1:255" ht="17.25">
      <c r="K86" s="6"/>
      <c r="O86" s="6"/>
      <c r="P86" s="6"/>
      <c r="Q86" s="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1:255" ht="17.25">
      <c r="K87" s="6"/>
      <c r="O87" s="6"/>
      <c r="P87" s="6"/>
      <c r="Q87" s="6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1:255" ht="17.25">
      <c r="K88" s="6"/>
      <c r="O88" s="6"/>
      <c r="P88" s="6"/>
      <c r="Q88" s="6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1:255" ht="17.25">
      <c r="K89" s="6"/>
      <c r="O89" s="6"/>
      <c r="P89" s="6"/>
      <c r="Q89" s="6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1:255" ht="17.25">
      <c r="K90" s="6"/>
      <c r="O90" s="6"/>
      <c r="P90" s="6"/>
      <c r="Q90" s="6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1:255" ht="17.25">
      <c r="K91" s="6"/>
      <c r="O91" s="6"/>
      <c r="P91" s="6"/>
      <c r="Q91" s="6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6"/>
      <c r="O92" s="6"/>
      <c r="P92" s="6"/>
      <c r="Q92" s="6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6"/>
      <c r="O93" s="6"/>
      <c r="P93" s="6"/>
      <c r="Q93" s="6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6"/>
      <c r="O94" s="6"/>
      <c r="P94" s="6"/>
      <c r="Q94" s="6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1:255" ht="17.25">
      <c r="K95" s="6"/>
      <c r="O95" s="6"/>
      <c r="P95" s="6"/>
      <c r="Q95" s="6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5:255" ht="17.25">
      <c r="O96" s="6"/>
      <c r="P96" s="6"/>
      <c r="Q96" s="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5:255" ht="17.25">
      <c r="O97" s="6"/>
      <c r="P97" s="6"/>
      <c r="Q97" s="6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5:255" ht="17.25">
      <c r="O98" s="6"/>
      <c r="P98" s="6"/>
      <c r="Q98" s="6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5:255" ht="17.25">
      <c r="O99" s="6"/>
      <c r="P99" s="6"/>
      <c r="Q99" s="6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5:255" ht="17.25">
      <c r="O100" s="6"/>
      <c r="P100" s="6"/>
      <c r="Q100" s="6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5:255" ht="17.25">
      <c r="O101" s="6"/>
      <c r="P101" s="6"/>
      <c r="Q101" s="6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5:255" ht="17.25">
      <c r="O102" s="6"/>
      <c r="P102" s="6"/>
      <c r="Q102" s="6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5:255" ht="17.25">
      <c r="O103" s="6"/>
      <c r="P103" s="6"/>
      <c r="Q103" s="6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</sheetData>
  <mergeCells count="22">
    <mergeCell ref="O3:P5"/>
    <mergeCell ref="A4:B5"/>
    <mergeCell ref="A32:B32"/>
    <mergeCell ref="F3:F5"/>
    <mergeCell ref="G3:J3"/>
    <mergeCell ref="K3:N3"/>
    <mergeCell ref="G4:G5"/>
    <mergeCell ref="K4:K5"/>
    <mergeCell ref="H4:J4"/>
    <mergeCell ref="A3:B3"/>
    <mergeCell ref="A33:B33"/>
    <mergeCell ref="A6:A10"/>
    <mergeCell ref="A11:A12"/>
    <mergeCell ref="A13:A16"/>
    <mergeCell ref="A17:A22"/>
    <mergeCell ref="A28:A31"/>
    <mergeCell ref="A23:A27"/>
    <mergeCell ref="L4:N4"/>
    <mergeCell ref="C3:E3"/>
    <mergeCell ref="C4:C5"/>
    <mergeCell ref="D4:D5"/>
    <mergeCell ref="E4:E5"/>
  </mergeCells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0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3" sqref="I1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</v>
      </c>
      <c r="E1" s="3" t="s">
        <v>50</v>
      </c>
      <c r="M1" s="4" t="s">
        <v>23</v>
      </c>
      <c r="Q1" s="6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88" t="s">
        <v>2</v>
      </c>
      <c r="B3" s="89"/>
      <c r="C3" s="102" t="s">
        <v>33</v>
      </c>
      <c r="D3" s="103"/>
      <c r="E3" s="104"/>
      <c r="F3" s="78" t="s">
        <v>19</v>
      </c>
      <c r="G3" s="81" t="s">
        <v>34</v>
      </c>
      <c r="H3" s="82"/>
      <c r="I3" s="82"/>
      <c r="J3" s="83"/>
      <c r="K3" s="81" t="s">
        <v>35</v>
      </c>
      <c r="L3" s="82"/>
      <c r="M3" s="82"/>
      <c r="N3" s="83"/>
      <c r="O3" s="66" t="s">
        <v>39</v>
      </c>
      <c r="P3" s="6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72" t="s">
        <v>0</v>
      </c>
      <c r="B4" s="73"/>
      <c r="C4" s="84" t="s">
        <v>17</v>
      </c>
      <c r="D4" s="84" t="s">
        <v>18</v>
      </c>
      <c r="E4" s="84" t="s">
        <v>7</v>
      </c>
      <c r="F4" s="79"/>
      <c r="G4" s="84" t="s">
        <v>20</v>
      </c>
      <c r="H4" s="85" t="s">
        <v>36</v>
      </c>
      <c r="I4" s="86"/>
      <c r="J4" s="87"/>
      <c r="K4" s="84" t="s">
        <v>20</v>
      </c>
      <c r="L4" s="85" t="s">
        <v>36</v>
      </c>
      <c r="M4" s="86"/>
      <c r="N4" s="87"/>
      <c r="O4" s="68"/>
      <c r="P4" s="69"/>
      <c r="Q4" s="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74"/>
      <c r="B5" s="75"/>
      <c r="C5" s="80"/>
      <c r="D5" s="80"/>
      <c r="E5" s="80"/>
      <c r="F5" s="80"/>
      <c r="G5" s="80"/>
      <c r="H5" s="32" t="s">
        <v>21</v>
      </c>
      <c r="I5" s="32" t="s">
        <v>22</v>
      </c>
      <c r="J5" s="32" t="s">
        <v>37</v>
      </c>
      <c r="K5" s="80"/>
      <c r="L5" s="32" t="s">
        <v>38</v>
      </c>
      <c r="M5" s="32" t="s">
        <v>22</v>
      </c>
      <c r="N5" s="32" t="s">
        <v>37</v>
      </c>
      <c r="O5" s="70"/>
      <c r="P5" s="71"/>
      <c r="Q5" s="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92" t="s">
        <v>42</v>
      </c>
      <c r="B6" s="33" t="s">
        <v>3</v>
      </c>
      <c r="C6" s="38">
        <v>96503</v>
      </c>
      <c r="D6" s="38">
        <v>103402</v>
      </c>
      <c r="E6" s="39">
        <f>C6+D6</f>
        <v>199905</v>
      </c>
      <c r="F6" s="38">
        <v>72724</v>
      </c>
      <c r="G6" s="38">
        <v>387</v>
      </c>
      <c r="H6" s="38">
        <v>170</v>
      </c>
      <c r="I6" s="38">
        <v>5</v>
      </c>
      <c r="J6" s="39">
        <f>G6+H6+I6</f>
        <v>562</v>
      </c>
      <c r="K6" s="38">
        <v>378</v>
      </c>
      <c r="L6" s="38">
        <v>128</v>
      </c>
      <c r="M6" s="38">
        <v>4</v>
      </c>
      <c r="N6" s="39">
        <f>K6+L6+M6</f>
        <v>510</v>
      </c>
      <c r="O6" s="40">
        <f>IF((J6-N6)&lt;0,"△","")</f>
      </c>
      <c r="P6" s="41">
        <f>IF((J6-N6)=0,"0 ",IF((J6-N6)&lt;0,-(J6-N6),J6-N6))</f>
        <v>52</v>
      </c>
      <c r="Q6" s="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93"/>
      <c r="B7" s="34" t="s">
        <v>4</v>
      </c>
      <c r="C7" s="42">
        <v>71795</v>
      </c>
      <c r="D7" s="42">
        <v>78658</v>
      </c>
      <c r="E7" s="43">
        <f>C7+D7</f>
        <v>150453</v>
      </c>
      <c r="F7" s="42">
        <v>60013</v>
      </c>
      <c r="G7" s="42">
        <v>423</v>
      </c>
      <c r="H7" s="42">
        <v>129</v>
      </c>
      <c r="I7" s="42">
        <v>14</v>
      </c>
      <c r="J7" s="43">
        <f>G7+H7+I7</f>
        <v>566</v>
      </c>
      <c r="K7" s="42">
        <v>427</v>
      </c>
      <c r="L7" s="42">
        <v>90</v>
      </c>
      <c r="M7" s="42">
        <v>2</v>
      </c>
      <c r="N7" s="43">
        <f>K7+L7+M7</f>
        <v>519</v>
      </c>
      <c r="O7" s="44">
        <f aca="true" t="shared" si="0" ref="O7:O30">IF((J7-N7)&lt;0,"△","")</f>
      </c>
      <c r="P7" s="45">
        <f aca="true" t="shared" si="1" ref="P7:P30">IF((J7-N7)=0,"0 ",IF((J7-N7)&lt;0,-(J7-N7),J7-N7))</f>
        <v>47</v>
      </c>
      <c r="Q7" s="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93"/>
      <c r="B8" s="34" t="s">
        <v>5</v>
      </c>
      <c r="C8" s="42">
        <v>24988</v>
      </c>
      <c r="D8" s="42">
        <v>27820</v>
      </c>
      <c r="E8" s="43">
        <f>C8+D8</f>
        <v>52808</v>
      </c>
      <c r="F8" s="42">
        <v>20019</v>
      </c>
      <c r="G8" s="42">
        <v>129</v>
      </c>
      <c r="H8" s="42">
        <v>29</v>
      </c>
      <c r="I8" s="42">
        <v>3</v>
      </c>
      <c r="J8" s="43">
        <f>G8+H8+I8</f>
        <v>161</v>
      </c>
      <c r="K8" s="42">
        <v>129</v>
      </c>
      <c r="L8" s="42">
        <v>35</v>
      </c>
      <c r="M8" s="42">
        <v>0</v>
      </c>
      <c r="N8" s="43">
        <f>K8+L8+M8</f>
        <v>164</v>
      </c>
      <c r="O8" s="44" t="str">
        <f t="shared" si="0"/>
        <v>△</v>
      </c>
      <c r="P8" s="45">
        <f t="shared" si="1"/>
        <v>3</v>
      </c>
      <c r="Q8" s="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93"/>
      <c r="B9" s="34" t="s">
        <v>6</v>
      </c>
      <c r="C9" s="46">
        <v>18134</v>
      </c>
      <c r="D9" s="46">
        <v>19213</v>
      </c>
      <c r="E9" s="43">
        <f>C9+D9</f>
        <v>37347</v>
      </c>
      <c r="F9" s="46">
        <v>14421</v>
      </c>
      <c r="G9" s="46">
        <v>163</v>
      </c>
      <c r="H9" s="46">
        <v>21</v>
      </c>
      <c r="I9" s="46">
        <v>0</v>
      </c>
      <c r="J9" s="43">
        <f>G9+H9+I9</f>
        <v>184</v>
      </c>
      <c r="K9" s="46">
        <v>109</v>
      </c>
      <c r="L9" s="46">
        <v>29</v>
      </c>
      <c r="M9" s="46">
        <v>0</v>
      </c>
      <c r="N9" s="43">
        <f>K9+L9+M9</f>
        <v>138</v>
      </c>
      <c r="O9" s="44">
        <f t="shared" si="0"/>
      </c>
      <c r="P9" s="45">
        <f t="shared" si="1"/>
        <v>46</v>
      </c>
      <c r="Q9" s="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94"/>
      <c r="B10" s="35" t="s">
        <v>7</v>
      </c>
      <c r="C10" s="47">
        <f aca="true" t="shared" si="2" ref="C10:M10">SUM(C6:C9)</f>
        <v>211420</v>
      </c>
      <c r="D10" s="47">
        <f t="shared" si="2"/>
        <v>229093</v>
      </c>
      <c r="E10" s="47">
        <f t="shared" si="2"/>
        <v>440513</v>
      </c>
      <c r="F10" s="47">
        <f t="shared" si="2"/>
        <v>167177</v>
      </c>
      <c r="G10" s="47">
        <f t="shared" si="2"/>
        <v>1102</v>
      </c>
      <c r="H10" s="47">
        <f t="shared" si="2"/>
        <v>349</v>
      </c>
      <c r="I10" s="47">
        <f t="shared" si="2"/>
        <v>22</v>
      </c>
      <c r="J10" s="47">
        <f t="shared" si="2"/>
        <v>1473</v>
      </c>
      <c r="K10" s="47">
        <f t="shared" si="2"/>
        <v>1043</v>
      </c>
      <c r="L10" s="47">
        <f t="shared" si="2"/>
        <v>282</v>
      </c>
      <c r="M10" s="47">
        <f t="shared" si="2"/>
        <v>6</v>
      </c>
      <c r="N10" s="47">
        <f>SUM(N6:N9)</f>
        <v>1331</v>
      </c>
      <c r="O10" s="48">
        <f t="shared" si="0"/>
      </c>
      <c r="P10" s="49">
        <f t="shared" si="1"/>
        <v>142</v>
      </c>
      <c r="Q10" s="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95" t="s">
        <v>24</v>
      </c>
      <c r="B11" s="36" t="s">
        <v>8</v>
      </c>
      <c r="C11" s="50">
        <v>6632</v>
      </c>
      <c r="D11" s="50">
        <v>7202</v>
      </c>
      <c r="E11" s="51">
        <f>C11+D11</f>
        <v>13834</v>
      </c>
      <c r="F11" s="50">
        <v>4252</v>
      </c>
      <c r="G11" s="50">
        <v>21</v>
      </c>
      <c r="H11" s="50">
        <v>12</v>
      </c>
      <c r="I11" s="50">
        <v>0</v>
      </c>
      <c r="J11" s="51">
        <f>G11+H11+I11</f>
        <v>33</v>
      </c>
      <c r="K11" s="50">
        <v>17</v>
      </c>
      <c r="L11" s="50">
        <v>14</v>
      </c>
      <c r="M11" s="50">
        <v>0</v>
      </c>
      <c r="N11" s="51">
        <f>K11+L11+M11</f>
        <v>31</v>
      </c>
      <c r="O11" s="40">
        <f t="shared" si="0"/>
      </c>
      <c r="P11" s="41">
        <f t="shared" si="1"/>
        <v>2</v>
      </c>
      <c r="Q11" s="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96"/>
      <c r="B12" s="37" t="s">
        <v>7</v>
      </c>
      <c r="C12" s="47">
        <f aca="true" t="shared" si="3" ref="C12:N12">SUM(C11)</f>
        <v>6632</v>
      </c>
      <c r="D12" s="47">
        <f t="shared" si="3"/>
        <v>7202</v>
      </c>
      <c r="E12" s="47">
        <f t="shared" si="3"/>
        <v>13834</v>
      </c>
      <c r="F12" s="47">
        <f t="shared" si="3"/>
        <v>4252</v>
      </c>
      <c r="G12" s="47">
        <f t="shared" si="3"/>
        <v>21</v>
      </c>
      <c r="H12" s="47">
        <f t="shared" si="3"/>
        <v>12</v>
      </c>
      <c r="I12" s="47">
        <f t="shared" si="3"/>
        <v>0</v>
      </c>
      <c r="J12" s="52">
        <f t="shared" si="3"/>
        <v>33</v>
      </c>
      <c r="K12" s="47">
        <f t="shared" si="3"/>
        <v>17</v>
      </c>
      <c r="L12" s="47">
        <f t="shared" si="3"/>
        <v>14</v>
      </c>
      <c r="M12" s="47">
        <f t="shared" si="3"/>
        <v>0</v>
      </c>
      <c r="N12" s="52">
        <f t="shared" si="3"/>
        <v>31</v>
      </c>
      <c r="O12" s="53">
        <f t="shared" si="0"/>
      </c>
      <c r="P12" s="54">
        <f t="shared" si="1"/>
        <v>2</v>
      </c>
      <c r="Q12" s="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97" t="s">
        <v>43</v>
      </c>
      <c r="B13" s="33" t="s">
        <v>45</v>
      </c>
      <c r="C13" s="38">
        <v>2214</v>
      </c>
      <c r="D13" s="38">
        <v>2419</v>
      </c>
      <c r="E13" s="64">
        <f>C13+D13</f>
        <v>4633</v>
      </c>
      <c r="F13" s="38">
        <v>1589</v>
      </c>
      <c r="G13" s="38">
        <v>6</v>
      </c>
      <c r="H13" s="38">
        <v>3</v>
      </c>
      <c r="I13" s="38">
        <v>1</v>
      </c>
      <c r="J13" s="25">
        <f>G13+H13+I13</f>
        <v>10</v>
      </c>
      <c r="K13" s="38">
        <v>14</v>
      </c>
      <c r="L13" s="38">
        <v>12</v>
      </c>
      <c r="M13" s="38">
        <v>0</v>
      </c>
      <c r="N13" s="25">
        <f>K13+L13+M13</f>
        <v>26</v>
      </c>
      <c r="O13" s="27" t="str">
        <f t="shared" si="0"/>
        <v>△</v>
      </c>
      <c r="P13" s="28">
        <f t="shared" si="1"/>
        <v>16</v>
      </c>
      <c r="Q13" s="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98"/>
      <c r="B14" s="34" t="s">
        <v>46</v>
      </c>
      <c r="C14" s="42">
        <v>4278</v>
      </c>
      <c r="D14" s="42">
        <v>4718</v>
      </c>
      <c r="E14" s="25">
        <f>C14+D14</f>
        <v>8996</v>
      </c>
      <c r="F14" s="42">
        <v>2807</v>
      </c>
      <c r="G14" s="42">
        <v>8</v>
      </c>
      <c r="H14" s="42">
        <v>1</v>
      </c>
      <c r="I14" s="42">
        <v>0</v>
      </c>
      <c r="J14" s="43">
        <f>G14+H14+I14</f>
        <v>9</v>
      </c>
      <c r="K14" s="42">
        <v>27</v>
      </c>
      <c r="L14" s="42">
        <v>17</v>
      </c>
      <c r="M14" s="42">
        <v>0</v>
      </c>
      <c r="N14" s="43">
        <f>K14+L14+M14</f>
        <v>44</v>
      </c>
      <c r="O14" s="44" t="str">
        <f t="shared" si="0"/>
        <v>△</v>
      </c>
      <c r="P14" s="45">
        <f t="shared" si="1"/>
        <v>35</v>
      </c>
      <c r="Q14" s="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8"/>
      <c r="B15" s="34" t="s">
        <v>29</v>
      </c>
      <c r="C15" s="42">
        <v>9760</v>
      </c>
      <c r="D15" s="42">
        <v>10509</v>
      </c>
      <c r="E15" s="43">
        <f>C15+D15</f>
        <v>20269</v>
      </c>
      <c r="F15" s="42">
        <v>5672</v>
      </c>
      <c r="G15" s="42">
        <v>39</v>
      </c>
      <c r="H15" s="42">
        <v>6</v>
      </c>
      <c r="I15" s="42">
        <v>0</v>
      </c>
      <c r="J15" s="43">
        <f>G15+H15+I15</f>
        <v>45</v>
      </c>
      <c r="K15" s="42">
        <v>28</v>
      </c>
      <c r="L15" s="42">
        <v>14</v>
      </c>
      <c r="M15" s="42">
        <v>0</v>
      </c>
      <c r="N15" s="43">
        <f>K15+L15+M15</f>
        <v>42</v>
      </c>
      <c r="O15" s="44">
        <f t="shared" si="0"/>
      </c>
      <c r="P15" s="45">
        <f t="shared" si="1"/>
        <v>3</v>
      </c>
      <c r="Q15" s="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 thickBot="1">
      <c r="A16" s="99"/>
      <c r="B16" s="37" t="s">
        <v>7</v>
      </c>
      <c r="C16" s="47">
        <f>SUM(C13:C15)</f>
        <v>16252</v>
      </c>
      <c r="D16" s="47">
        <f aca="true" t="shared" si="4" ref="D16:N16">SUM(D13:D15)</f>
        <v>17646</v>
      </c>
      <c r="E16" s="47">
        <f t="shared" si="4"/>
        <v>33898</v>
      </c>
      <c r="F16" s="47">
        <f t="shared" si="4"/>
        <v>10068</v>
      </c>
      <c r="G16" s="47">
        <f t="shared" si="4"/>
        <v>53</v>
      </c>
      <c r="H16" s="47">
        <f t="shared" si="4"/>
        <v>10</v>
      </c>
      <c r="I16" s="47">
        <f t="shared" si="4"/>
        <v>1</v>
      </c>
      <c r="J16" s="47">
        <f t="shared" si="4"/>
        <v>64</v>
      </c>
      <c r="K16" s="47">
        <f t="shared" si="4"/>
        <v>69</v>
      </c>
      <c r="L16" s="47">
        <f t="shared" si="4"/>
        <v>43</v>
      </c>
      <c r="M16" s="47">
        <f t="shared" si="4"/>
        <v>0</v>
      </c>
      <c r="N16" s="47">
        <f t="shared" si="4"/>
        <v>112</v>
      </c>
      <c r="O16" s="48" t="str">
        <f t="shared" si="0"/>
        <v>△</v>
      </c>
      <c r="P16" s="49">
        <f t="shared" si="1"/>
        <v>48</v>
      </c>
      <c r="Q16" s="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 thickTop="1">
      <c r="A17" s="97" t="s">
        <v>30</v>
      </c>
      <c r="B17" s="33" t="s">
        <v>9</v>
      </c>
      <c r="C17" s="50">
        <v>3707</v>
      </c>
      <c r="D17" s="50">
        <v>4080</v>
      </c>
      <c r="E17" s="51">
        <f>C17+D17</f>
        <v>7787</v>
      </c>
      <c r="F17" s="50">
        <v>2688</v>
      </c>
      <c r="G17" s="50">
        <v>11</v>
      </c>
      <c r="H17" s="50">
        <v>7</v>
      </c>
      <c r="I17" s="50">
        <v>0</v>
      </c>
      <c r="J17" s="64">
        <f>G17+H17+I17</f>
        <v>18</v>
      </c>
      <c r="K17" s="50">
        <v>14</v>
      </c>
      <c r="L17" s="50">
        <v>6</v>
      </c>
      <c r="M17" s="50">
        <v>0</v>
      </c>
      <c r="N17" s="51">
        <f>K17+L17+M17</f>
        <v>20</v>
      </c>
      <c r="O17" s="40" t="str">
        <f t="shared" si="0"/>
        <v>△</v>
      </c>
      <c r="P17" s="41">
        <f t="shared" si="1"/>
        <v>2</v>
      </c>
      <c r="Q17" s="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98"/>
      <c r="B18" s="34" t="s">
        <v>10</v>
      </c>
      <c r="C18" s="42">
        <v>3829</v>
      </c>
      <c r="D18" s="42">
        <v>4128</v>
      </c>
      <c r="E18" s="43">
        <f>C18+D18</f>
        <v>7957</v>
      </c>
      <c r="F18" s="42">
        <v>2449</v>
      </c>
      <c r="G18" s="42">
        <v>25</v>
      </c>
      <c r="H18" s="42">
        <v>5</v>
      </c>
      <c r="I18" s="42">
        <v>0</v>
      </c>
      <c r="J18" s="65">
        <f>G18+H18+I18</f>
        <v>30</v>
      </c>
      <c r="K18" s="42">
        <v>20</v>
      </c>
      <c r="L18" s="42">
        <v>12</v>
      </c>
      <c r="M18" s="42">
        <v>0</v>
      </c>
      <c r="N18" s="43">
        <f>K18+L18+M18</f>
        <v>32</v>
      </c>
      <c r="O18" s="44" t="str">
        <f t="shared" si="0"/>
        <v>△</v>
      </c>
      <c r="P18" s="45">
        <f t="shared" si="1"/>
        <v>2</v>
      </c>
      <c r="Q18" s="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98"/>
      <c r="B19" s="34" t="s">
        <v>11</v>
      </c>
      <c r="C19" s="42">
        <v>4258</v>
      </c>
      <c r="D19" s="42">
        <v>4580</v>
      </c>
      <c r="E19" s="43">
        <f>C19+D19</f>
        <v>8838</v>
      </c>
      <c r="F19" s="42">
        <v>2543</v>
      </c>
      <c r="G19" s="42">
        <v>13</v>
      </c>
      <c r="H19" s="42">
        <v>3</v>
      </c>
      <c r="I19" s="42">
        <v>0</v>
      </c>
      <c r="J19" s="43">
        <f>G19+H19+I19</f>
        <v>16</v>
      </c>
      <c r="K19" s="42">
        <v>20</v>
      </c>
      <c r="L19" s="42">
        <v>8</v>
      </c>
      <c r="M19" s="42">
        <v>0</v>
      </c>
      <c r="N19" s="43">
        <f>K19+L19+M19</f>
        <v>28</v>
      </c>
      <c r="O19" s="44" t="str">
        <f t="shared" si="0"/>
        <v>△</v>
      </c>
      <c r="P19" s="45">
        <f t="shared" si="1"/>
        <v>12</v>
      </c>
      <c r="Q19" s="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98"/>
      <c r="B20" s="34" t="s">
        <v>25</v>
      </c>
      <c r="C20" s="42">
        <v>8659</v>
      </c>
      <c r="D20" s="42">
        <v>9366</v>
      </c>
      <c r="E20" s="43">
        <f>C20+D20</f>
        <v>18025</v>
      </c>
      <c r="F20" s="42">
        <v>5588</v>
      </c>
      <c r="G20" s="42">
        <v>39</v>
      </c>
      <c r="H20" s="42">
        <v>13</v>
      </c>
      <c r="I20" s="42">
        <v>0</v>
      </c>
      <c r="J20" s="43">
        <f>G20+H20+I20</f>
        <v>52</v>
      </c>
      <c r="K20" s="42">
        <v>32</v>
      </c>
      <c r="L20" s="42">
        <v>15</v>
      </c>
      <c r="M20" s="42">
        <v>0</v>
      </c>
      <c r="N20" s="43">
        <f>K20+L20+M20</f>
        <v>47</v>
      </c>
      <c r="O20" s="44">
        <f>IF((J20-N20)&lt;0,"△","")</f>
      </c>
      <c r="P20" s="45">
        <f>IF((J20-N20)=0,"0 ",IF((J20-N20)&lt;0,-(J20-N20),J20-N20))</f>
        <v>5</v>
      </c>
      <c r="Q20" s="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98"/>
      <c r="B21" s="34" t="s">
        <v>26</v>
      </c>
      <c r="C21" s="42">
        <v>9634</v>
      </c>
      <c r="D21" s="42">
        <v>10619</v>
      </c>
      <c r="E21" s="43">
        <f>C21+D21</f>
        <v>20253</v>
      </c>
      <c r="F21" s="42">
        <v>6290</v>
      </c>
      <c r="G21" s="42">
        <v>12</v>
      </c>
      <c r="H21" s="42">
        <v>18</v>
      </c>
      <c r="I21" s="42">
        <v>0</v>
      </c>
      <c r="J21" s="43">
        <f>G21+H21+I21</f>
        <v>30</v>
      </c>
      <c r="K21" s="42">
        <v>41</v>
      </c>
      <c r="L21" s="42">
        <v>15</v>
      </c>
      <c r="M21" s="42">
        <v>0</v>
      </c>
      <c r="N21" s="43">
        <f>K21+L21+M21</f>
        <v>56</v>
      </c>
      <c r="O21" s="44" t="str">
        <f t="shared" si="0"/>
        <v>△</v>
      </c>
      <c r="P21" s="45">
        <f t="shared" si="1"/>
        <v>26</v>
      </c>
      <c r="Q21" s="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 thickBot="1">
      <c r="A22" s="99"/>
      <c r="B22" s="37" t="s">
        <v>7</v>
      </c>
      <c r="C22" s="29">
        <f>SUM(C17:C21)</f>
        <v>30087</v>
      </c>
      <c r="D22" s="29">
        <f aca="true" t="shared" si="5" ref="D22:N22">SUM(D17:D21)</f>
        <v>32773</v>
      </c>
      <c r="E22" s="29">
        <f t="shared" si="5"/>
        <v>62860</v>
      </c>
      <c r="F22" s="29">
        <f t="shared" si="5"/>
        <v>19558</v>
      </c>
      <c r="G22" s="29">
        <f t="shared" si="5"/>
        <v>100</v>
      </c>
      <c r="H22" s="29">
        <f t="shared" si="5"/>
        <v>46</v>
      </c>
      <c r="I22" s="29">
        <f>SUM(I17:I21)</f>
        <v>0</v>
      </c>
      <c r="J22" s="29">
        <f t="shared" si="5"/>
        <v>146</v>
      </c>
      <c r="K22" s="29">
        <f t="shared" si="5"/>
        <v>127</v>
      </c>
      <c r="L22" s="29">
        <f t="shared" si="5"/>
        <v>56</v>
      </c>
      <c r="M22" s="29">
        <f t="shared" si="5"/>
        <v>0</v>
      </c>
      <c r="N22" s="29">
        <f t="shared" si="5"/>
        <v>183</v>
      </c>
      <c r="O22" s="53" t="str">
        <f>IF((J22-N22)&lt;0,"△","")</f>
        <v>△</v>
      </c>
      <c r="P22" s="54">
        <f>IF((J22-N22)=0,"0 ",IF((J22-N22)&lt;0,-(J22-N22),J22-N22))</f>
        <v>37</v>
      </c>
      <c r="Q22" s="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Top="1">
      <c r="A23" s="97" t="s">
        <v>31</v>
      </c>
      <c r="B23" s="33" t="s">
        <v>12</v>
      </c>
      <c r="C23" s="42">
        <v>1450</v>
      </c>
      <c r="D23" s="42">
        <v>1677</v>
      </c>
      <c r="E23" s="43">
        <f>C23+D23</f>
        <v>3127</v>
      </c>
      <c r="F23" s="42">
        <v>880</v>
      </c>
      <c r="G23" s="42">
        <v>14</v>
      </c>
      <c r="H23" s="42">
        <v>7</v>
      </c>
      <c r="I23" s="42">
        <v>0</v>
      </c>
      <c r="J23" s="43">
        <f>G23+H23+I23</f>
        <v>21</v>
      </c>
      <c r="K23" s="42">
        <v>10</v>
      </c>
      <c r="L23" s="42">
        <v>3</v>
      </c>
      <c r="M23" s="42">
        <v>0</v>
      </c>
      <c r="N23" s="43">
        <f>K23+L23+M23</f>
        <v>13</v>
      </c>
      <c r="O23" s="44">
        <f>IF((J23-N23)&lt;0,"△","")</f>
      </c>
      <c r="P23" s="45">
        <f>IF((J23-N23)=0,"0 ",IF((J23-N23)&lt;0,-(J23-N23),J23-N23))</f>
        <v>8</v>
      </c>
      <c r="Q23" s="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100"/>
      <c r="B24" s="34" t="s">
        <v>13</v>
      </c>
      <c r="C24" s="42">
        <v>9315</v>
      </c>
      <c r="D24" s="42">
        <v>10174</v>
      </c>
      <c r="E24" s="43">
        <f>C24+D24</f>
        <v>19489</v>
      </c>
      <c r="F24" s="42">
        <v>5808</v>
      </c>
      <c r="G24" s="42">
        <v>39</v>
      </c>
      <c r="H24" s="42">
        <v>5</v>
      </c>
      <c r="I24" s="42">
        <v>0</v>
      </c>
      <c r="J24" s="43">
        <f>G24+H24+I24</f>
        <v>44</v>
      </c>
      <c r="K24" s="42">
        <v>36</v>
      </c>
      <c r="L24" s="42">
        <v>11</v>
      </c>
      <c r="M24" s="42">
        <v>0</v>
      </c>
      <c r="N24" s="43">
        <f>K24+L24+M24</f>
        <v>47</v>
      </c>
      <c r="O24" s="44" t="str">
        <f>IF((J24-N24)&lt;0,"△","")</f>
        <v>△</v>
      </c>
      <c r="P24" s="45">
        <f>IF((J24-N24)=0,"0 ",IF((J24-N24)&lt;0,-(J24-N24),J24-N24))</f>
        <v>3</v>
      </c>
      <c r="Q24" s="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100"/>
      <c r="B25" s="34" t="s">
        <v>27</v>
      </c>
      <c r="C25" s="42">
        <v>5795</v>
      </c>
      <c r="D25" s="42">
        <v>6432</v>
      </c>
      <c r="E25" s="43">
        <f>C25+D25</f>
        <v>12227</v>
      </c>
      <c r="F25" s="42">
        <v>3730</v>
      </c>
      <c r="G25" s="42">
        <v>36</v>
      </c>
      <c r="H25" s="42">
        <v>8</v>
      </c>
      <c r="I25" s="42">
        <v>0</v>
      </c>
      <c r="J25" s="43">
        <f>G25+H25+I25</f>
        <v>44</v>
      </c>
      <c r="K25" s="42">
        <v>13</v>
      </c>
      <c r="L25" s="42">
        <v>9</v>
      </c>
      <c r="M25" s="42">
        <v>0</v>
      </c>
      <c r="N25" s="43">
        <f>K25+L25+M25</f>
        <v>22</v>
      </c>
      <c r="O25" s="14">
        <f>IF((J25-N25)&lt;0,"△","")</f>
      </c>
      <c r="P25" s="15">
        <f>IF((J25-N25)=0,"0 ",IF((J25-N25)&lt;0,-(J25-N25),J25-N25))</f>
        <v>22</v>
      </c>
      <c r="Q25" s="7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100"/>
      <c r="B26" s="34" t="s">
        <v>28</v>
      </c>
      <c r="C26" s="42">
        <v>5977</v>
      </c>
      <c r="D26" s="42">
        <v>6520</v>
      </c>
      <c r="E26" s="43">
        <f>C26+D26</f>
        <v>12497</v>
      </c>
      <c r="F26" s="42">
        <v>3739</v>
      </c>
      <c r="G26" s="42">
        <v>28</v>
      </c>
      <c r="H26" s="42">
        <v>7</v>
      </c>
      <c r="I26" s="42">
        <v>0</v>
      </c>
      <c r="J26" s="43">
        <f>G26+H26+I26</f>
        <v>35</v>
      </c>
      <c r="K26" s="42">
        <v>21</v>
      </c>
      <c r="L26" s="42">
        <v>7</v>
      </c>
      <c r="M26" s="42">
        <v>0</v>
      </c>
      <c r="N26" s="43">
        <f>K26+L26+M26</f>
        <v>28</v>
      </c>
      <c r="O26" s="14">
        <f t="shared" si="0"/>
      </c>
      <c r="P26" s="15">
        <f t="shared" si="1"/>
        <v>7</v>
      </c>
      <c r="Q26" s="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101"/>
      <c r="B27" s="37" t="s">
        <v>7</v>
      </c>
      <c r="C27" s="47">
        <f>SUM(C23:C26)</f>
        <v>22537</v>
      </c>
      <c r="D27" s="47">
        <f aca="true" t="shared" si="6" ref="D27:N27">SUM(D23:D26)</f>
        <v>24803</v>
      </c>
      <c r="E27" s="52">
        <f t="shared" si="6"/>
        <v>47340</v>
      </c>
      <c r="F27" s="47">
        <f t="shared" si="6"/>
        <v>14157</v>
      </c>
      <c r="G27" s="47">
        <f t="shared" si="6"/>
        <v>117</v>
      </c>
      <c r="H27" s="47">
        <f t="shared" si="6"/>
        <v>27</v>
      </c>
      <c r="I27" s="47">
        <f>SUM(I23:I26)</f>
        <v>0</v>
      </c>
      <c r="J27" s="47">
        <f t="shared" si="6"/>
        <v>144</v>
      </c>
      <c r="K27" s="47">
        <f t="shared" si="6"/>
        <v>80</v>
      </c>
      <c r="L27" s="47">
        <f t="shared" si="6"/>
        <v>30</v>
      </c>
      <c r="M27" s="47">
        <f t="shared" si="6"/>
        <v>0</v>
      </c>
      <c r="N27" s="55">
        <f t="shared" si="6"/>
        <v>110</v>
      </c>
      <c r="O27" s="53">
        <f>IF((J27-N27)&lt;0,"△","")</f>
      </c>
      <c r="P27" s="54">
        <f>IF((J27-N27)=0,"0 ",IF((J27-N27)&lt;0,-(J27-N27),J27-N27))</f>
        <v>34</v>
      </c>
      <c r="Q27" s="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97" t="s">
        <v>44</v>
      </c>
      <c r="B28" s="33" t="s">
        <v>14</v>
      </c>
      <c r="C28" s="38">
        <v>3041</v>
      </c>
      <c r="D28" s="38">
        <v>3445</v>
      </c>
      <c r="E28" s="25">
        <f>C28+D28</f>
        <v>6486</v>
      </c>
      <c r="F28" s="38">
        <v>2367</v>
      </c>
      <c r="G28" s="38">
        <v>4</v>
      </c>
      <c r="H28" s="38">
        <v>2</v>
      </c>
      <c r="I28" s="38">
        <v>0</v>
      </c>
      <c r="J28" s="64">
        <f>G28+H28+I28</f>
        <v>6</v>
      </c>
      <c r="K28" s="38">
        <v>9</v>
      </c>
      <c r="L28" s="38">
        <v>7</v>
      </c>
      <c r="M28" s="38">
        <v>0</v>
      </c>
      <c r="N28" s="25">
        <f>K28+L28+M28</f>
        <v>16</v>
      </c>
      <c r="O28" s="56" t="str">
        <f t="shared" si="0"/>
        <v>△</v>
      </c>
      <c r="P28" s="57">
        <f t="shared" si="1"/>
        <v>10</v>
      </c>
      <c r="Q28" s="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98"/>
      <c r="B29" s="34" t="s">
        <v>15</v>
      </c>
      <c r="C29" s="42">
        <v>2025</v>
      </c>
      <c r="D29" s="42">
        <v>2276</v>
      </c>
      <c r="E29" s="43">
        <f>C29+D29</f>
        <v>4301</v>
      </c>
      <c r="F29" s="42">
        <v>1555</v>
      </c>
      <c r="G29" s="42">
        <v>5</v>
      </c>
      <c r="H29" s="42">
        <v>1</v>
      </c>
      <c r="I29" s="42">
        <v>0</v>
      </c>
      <c r="J29" s="25">
        <f>G29+H29+I29</f>
        <v>6</v>
      </c>
      <c r="K29" s="42">
        <v>9</v>
      </c>
      <c r="L29" s="42">
        <v>3</v>
      </c>
      <c r="M29" s="42">
        <v>0</v>
      </c>
      <c r="N29" s="43">
        <f>K29+L29+M29</f>
        <v>12</v>
      </c>
      <c r="O29" s="44" t="str">
        <f t="shared" si="0"/>
        <v>△</v>
      </c>
      <c r="P29" s="45">
        <f t="shared" si="1"/>
        <v>6</v>
      </c>
      <c r="Q29" s="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98"/>
      <c r="B30" s="34" t="s">
        <v>16</v>
      </c>
      <c r="C30" s="46">
        <v>1820</v>
      </c>
      <c r="D30" s="46">
        <v>2039</v>
      </c>
      <c r="E30" s="43">
        <f>C30+D30</f>
        <v>3859</v>
      </c>
      <c r="F30" s="46">
        <v>1168</v>
      </c>
      <c r="G30" s="46">
        <v>6</v>
      </c>
      <c r="H30" s="46">
        <v>2</v>
      </c>
      <c r="I30" s="42">
        <v>0</v>
      </c>
      <c r="J30" s="43">
        <f>G30+H30+I30</f>
        <v>8</v>
      </c>
      <c r="K30" s="46">
        <v>8</v>
      </c>
      <c r="L30" s="46">
        <v>6</v>
      </c>
      <c r="M30" s="42">
        <v>0</v>
      </c>
      <c r="N30" s="43">
        <f>K30+L30+M30</f>
        <v>14</v>
      </c>
      <c r="O30" s="44" t="str">
        <f t="shared" si="0"/>
        <v>△</v>
      </c>
      <c r="P30" s="45">
        <f t="shared" si="1"/>
        <v>6</v>
      </c>
      <c r="Q30" s="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 thickBot="1">
      <c r="A31" s="99"/>
      <c r="B31" s="37" t="s">
        <v>7</v>
      </c>
      <c r="C31" s="47">
        <f>SUM(C28:C30)</f>
        <v>6886</v>
      </c>
      <c r="D31" s="47">
        <f aca="true" t="shared" si="7" ref="D31:N31">SUM(D28:D30)</f>
        <v>7760</v>
      </c>
      <c r="E31" s="47">
        <f t="shared" si="7"/>
        <v>14646</v>
      </c>
      <c r="F31" s="47">
        <f t="shared" si="7"/>
        <v>5090</v>
      </c>
      <c r="G31" s="47">
        <f t="shared" si="7"/>
        <v>15</v>
      </c>
      <c r="H31" s="47">
        <f t="shared" si="7"/>
        <v>5</v>
      </c>
      <c r="I31" s="47">
        <f t="shared" si="7"/>
        <v>0</v>
      </c>
      <c r="J31" s="47">
        <f t="shared" si="7"/>
        <v>20</v>
      </c>
      <c r="K31" s="47">
        <f t="shared" si="7"/>
        <v>26</v>
      </c>
      <c r="L31" s="47">
        <f t="shared" si="7"/>
        <v>16</v>
      </c>
      <c r="M31" s="47">
        <f t="shared" si="7"/>
        <v>0</v>
      </c>
      <c r="N31" s="47">
        <f t="shared" si="7"/>
        <v>42</v>
      </c>
      <c r="O31" s="48" t="str">
        <f>IF((J31-N31)&lt;0,"△","")</f>
        <v>△</v>
      </c>
      <c r="P31" s="49">
        <f>IF((J31-N31)=0,"0 ",IF((J31-N31)&lt;0,-(J31-N31),J31-N31))</f>
        <v>22</v>
      </c>
      <c r="Q31" s="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 thickBot="1" thickTop="1">
      <c r="A32" s="76" t="s">
        <v>40</v>
      </c>
      <c r="B32" s="77"/>
      <c r="C32" s="58">
        <f>SUM(C12,C16,C22,C27,C31)</f>
        <v>82394</v>
      </c>
      <c r="D32" s="58">
        <f aca="true" t="shared" si="8" ref="D32:N32">SUM(D12,D16,D22,D27,D31)</f>
        <v>90184</v>
      </c>
      <c r="E32" s="58">
        <f t="shared" si="8"/>
        <v>172578</v>
      </c>
      <c r="F32" s="58">
        <f t="shared" si="8"/>
        <v>53125</v>
      </c>
      <c r="G32" s="58">
        <f t="shared" si="8"/>
        <v>306</v>
      </c>
      <c r="H32" s="58">
        <f t="shared" si="8"/>
        <v>100</v>
      </c>
      <c r="I32" s="58">
        <f t="shared" si="8"/>
        <v>1</v>
      </c>
      <c r="J32" s="58">
        <f t="shared" si="8"/>
        <v>407</v>
      </c>
      <c r="K32" s="58">
        <f t="shared" si="8"/>
        <v>319</v>
      </c>
      <c r="L32" s="58">
        <f t="shared" si="8"/>
        <v>159</v>
      </c>
      <c r="M32" s="58">
        <f t="shared" si="8"/>
        <v>0</v>
      </c>
      <c r="N32" s="58">
        <f t="shared" si="8"/>
        <v>478</v>
      </c>
      <c r="O32" s="59" t="str">
        <f>IF((J32-N32)&lt;0,"△","")</f>
        <v>△</v>
      </c>
      <c r="P32" s="60">
        <f>IF((J32-N32)=0,"0 ",IF((J32-N32)&lt;0,-(J32-N32),J32-N32))</f>
        <v>71</v>
      </c>
      <c r="Q32" s="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Bot="1" thickTop="1">
      <c r="A33" s="90" t="s">
        <v>41</v>
      </c>
      <c r="B33" s="91"/>
      <c r="C33" s="61">
        <f>SUM(C10,C32)</f>
        <v>293814</v>
      </c>
      <c r="D33" s="61">
        <f aca="true" t="shared" si="9" ref="D33:N33">SUM(D10,D32)</f>
        <v>319277</v>
      </c>
      <c r="E33" s="61">
        <f t="shared" si="9"/>
        <v>613091</v>
      </c>
      <c r="F33" s="61">
        <f t="shared" si="9"/>
        <v>220302</v>
      </c>
      <c r="G33" s="61">
        <f t="shared" si="9"/>
        <v>1408</v>
      </c>
      <c r="H33" s="61">
        <f t="shared" si="9"/>
        <v>449</v>
      </c>
      <c r="I33" s="61">
        <f t="shared" si="9"/>
        <v>23</v>
      </c>
      <c r="J33" s="61">
        <f t="shared" si="9"/>
        <v>1880</v>
      </c>
      <c r="K33" s="61">
        <f t="shared" si="9"/>
        <v>1362</v>
      </c>
      <c r="L33" s="61">
        <f t="shared" si="9"/>
        <v>441</v>
      </c>
      <c r="M33" s="61">
        <f t="shared" si="9"/>
        <v>6</v>
      </c>
      <c r="N33" s="61">
        <f t="shared" si="9"/>
        <v>1809</v>
      </c>
      <c r="O33" s="62">
        <f>IF((J33-N33)&lt;0,"△","")</f>
      </c>
      <c r="P33" s="63">
        <f>IF((J33-N33)=0,"0 ",IF((J33-N33)&lt;0,-(J33-N33),J33-N33))</f>
        <v>71</v>
      </c>
      <c r="Q33" s="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5:255" ht="21" customHeight="1">
      <c r="O35" s="6"/>
      <c r="P35" s="6"/>
      <c r="Q35" s="6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4:255" ht="21" customHeight="1">
      <c r="D36" s="6"/>
      <c r="H36" s="6"/>
      <c r="I36" s="6"/>
      <c r="J36" s="6"/>
      <c r="K36" s="6"/>
      <c r="L36" s="6"/>
      <c r="O36" s="6"/>
      <c r="P36" s="6"/>
      <c r="Q36" s="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4:255" ht="21" customHeight="1">
      <c r="D37" s="6"/>
      <c r="H37" s="6"/>
      <c r="I37" s="6"/>
      <c r="J37" s="6"/>
      <c r="K37" s="6"/>
      <c r="L37" s="6"/>
      <c r="O37" s="6"/>
      <c r="P37" s="6"/>
      <c r="Q37" s="6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3:255" ht="21" customHeight="1">
      <c r="C38" s="4"/>
      <c r="D38" s="6"/>
      <c r="H38" s="6"/>
      <c r="I38" s="6"/>
      <c r="J38" s="6"/>
      <c r="K38" s="6"/>
      <c r="L38" s="6"/>
      <c r="O38" s="6"/>
      <c r="P38" s="6"/>
      <c r="Q38" s="6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4:255" ht="21" customHeight="1">
      <c r="D39" s="6"/>
      <c r="H39" s="6"/>
      <c r="I39" s="6"/>
      <c r="J39" s="6"/>
      <c r="K39" s="6"/>
      <c r="L39" s="6"/>
      <c r="O39" s="6"/>
      <c r="P39" s="6"/>
      <c r="Q39" s="6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4:255" ht="21.75" customHeight="1">
      <c r="D40" s="6"/>
      <c r="E40" s="6"/>
      <c r="H40" s="6"/>
      <c r="I40" s="6"/>
      <c r="J40" s="6"/>
      <c r="K40" s="6"/>
      <c r="L40" s="6"/>
      <c r="N40" s="6"/>
      <c r="O40" s="6"/>
      <c r="P40" s="6"/>
      <c r="Q40" s="6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5:255" ht="19.5" customHeight="1">
      <c r="E41" s="6"/>
      <c r="H41" s="6"/>
      <c r="I41" s="6"/>
      <c r="J41" s="6"/>
      <c r="K41" s="6"/>
      <c r="L41" s="6"/>
      <c r="N41" s="6"/>
      <c r="O41" s="6"/>
      <c r="P41" s="6"/>
      <c r="Q41" s="6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5:255" ht="19.5" customHeight="1">
      <c r="E42" s="6"/>
      <c r="J42" s="6"/>
      <c r="K42" s="6"/>
      <c r="L42" s="6"/>
      <c r="N42" s="6"/>
      <c r="O42" s="6"/>
      <c r="P42" s="6"/>
      <c r="Q42" s="6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5:255" ht="19.5" customHeight="1">
      <c r="E43" s="6"/>
      <c r="J43" s="6"/>
      <c r="K43" s="6"/>
      <c r="L43" s="6"/>
      <c r="N43" s="6"/>
      <c r="O43" s="6"/>
      <c r="P43" s="6"/>
      <c r="Q43" s="6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3:255" ht="19.5" customHeight="1">
      <c r="C44" s="6"/>
      <c r="D44" s="6"/>
      <c r="E44" s="6"/>
      <c r="I44" s="6"/>
      <c r="J44" s="6"/>
      <c r="K44" s="6"/>
      <c r="L44" s="6"/>
      <c r="M44" s="6"/>
      <c r="N44" s="6"/>
      <c r="O44" s="6"/>
      <c r="P44" s="6"/>
      <c r="Q44" s="6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7:255" ht="19.5" customHeight="1">
      <c r="G45" s="6"/>
      <c r="H45" s="6"/>
      <c r="I45" s="6"/>
      <c r="J45" s="6"/>
      <c r="K45" s="6"/>
      <c r="L45" s="6"/>
      <c r="N45" s="6"/>
      <c r="O45" s="6"/>
      <c r="P45" s="6"/>
      <c r="Q45" s="6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5:255" ht="19.5" customHeight="1">
      <c r="E46" s="6"/>
      <c r="F46" s="6"/>
      <c r="G46" s="6"/>
      <c r="H46" s="6"/>
      <c r="I46" s="6"/>
      <c r="J46" s="6"/>
      <c r="K46" s="6"/>
      <c r="L46" s="6"/>
      <c r="N46" s="6"/>
      <c r="O46" s="6"/>
      <c r="P46" s="6"/>
      <c r="Q46" s="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5:255" ht="19.5" customHeight="1">
      <c r="E47" s="6"/>
      <c r="G47" s="6"/>
      <c r="H47" s="6"/>
      <c r="I47" s="6"/>
      <c r="J47" s="6"/>
      <c r="K47" s="6"/>
      <c r="L47" s="6"/>
      <c r="N47" s="6"/>
      <c r="O47" s="6"/>
      <c r="P47" s="6"/>
      <c r="Q47" s="6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3:255" ht="19.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9.5" customHeight="1"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5:255" ht="17.25">
      <c r="E50" s="6"/>
      <c r="F50" s="6"/>
      <c r="G50" s="6"/>
      <c r="H50" s="6"/>
      <c r="I50" s="6"/>
      <c r="N50" s="6"/>
      <c r="O50" s="6"/>
      <c r="P50" s="6"/>
      <c r="Q50" s="6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7:255" ht="17.25">
      <c r="G51" s="6"/>
      <c r="H51" s="6"/>
      <c r="I51" s="6"/>
      <c r="N51" s="6"/>
      <c r="O51" s="6"/>
      <c r="P51" s="6"/>
      <c r="Q51" s="6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5:255" ht="17.25">
      <c r="E52" s="6"/>
      <c r="G52" s="6"/>
      <c r="H52" s="6"/>
      <c r="I52" s="6"/>
      <c r="K52" s="6"/>
      <c r="N52" s="6"/>
      <c r="O52" s="6"/>
      <c r="P52" s="6"/>
      <c r="Q52" s="6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7.25">
      <c r="E53" s="6"/>
      <c r="F53" s="4"/>
      <c r="G53" s="6"/>
      <c r="H53" s="6"/>
      <c r="I53" s="6"/>
      <c r="J53" s="6"/>
      <c r="K53" s="6"/>
      <c r="L53" s="6"/>
      <c r="N53" s="6"/>
      <c r="O53" s="6"/>
      <c r="P53" s="6"/>
      <c r="Q53" s="6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5:255" ht="17.25">
      <c r="E54" s="6"/>
      <c r="F54" s="6"/>
      <c r="G54" s="6"/>
      <c r="H54" s="6"/>
      <c r="I54" s="6"/>
      <c r="J54" s="6"/>
      <c r="K54" s="6"/>
      <c r="L54" s="6"/>
      <c r="N54" s="6"/>
      <c r="O54" s="6"/>
      <c r="P54" s="6"/>
      <c r="Q54" s="6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5:255" ht="17.25">
      <c r="E55" s="6"/>
      <c r="F55" s="6"/>
      <c r="G55" s="6"/>
      <c r="H55" s="6"/>
      <c r="I55" s="6"/>
      <c r="J55" s="6"/>
      <c r="K55" s="6"/>
      <c r="L55" s="6"/>
      <c r="N55" s="6"/>
      <c r="O55" s="6"/>
      <c r="P55" s="6"/>
      <c r="Q55" s="6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5:255" ht="17.25">
      <c r="E56" s="6"/>
      <c r="F56" s="6"/>
      <c r="G56" s="6"/>
      <c r="H56" s="6"/>
      <c r="I56" s="6"/>
      <c r="J56" s="6"/>
      <c r="K56" s="6"/>
      <c r="L56" s="6"/>
      <c r="N56" s="6"/>
      <c r="O56" s="6"/>
      <c r="P56" s="6"/>
      <c r="Q56" s="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3:255" ht="17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7.25">
      <c r="E58" s="6"/>
      <c r="J58" s="6"/>
      <c r="K58" s="6"/>
      <c r="N58" s="6"/>
      <c r="O58" s="6"/>
      <c r="P58" s="6"/>
      <c r="Q58" s="6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6"/>
      <c r="J59" s="6"/>
      <c r="K59" s="6"/>
      <c r="N59" s="6"/>
      <c r="P59" s="6"/>
      <c r="Q59" s="6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7.25">
      <c r="E60" s="6"/>
      <c r="J60" s="6"/>
      <c r="K60" s="6"/>
      <c r="N60" s="6"/>
      <c r="P60" s="6"/>
      <c r="Q60" s="6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3:255" ht="17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6"/>
      <c r="J62" s="6"/>
      <c r="K62" s="6"/>
      <c r="N62" s="6"/>
      <c r="O62" s="6"/>
      <c r="P62" s="6"/>
      <c r="Q62" s="6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7.25">
      <c r="E63" s="6"/>
      <c r="J63" s="6"/>
      <c r="K63" s="6"/>
      <c r="N63" s="6"/>
      <c r="O63" s="6"/>
      <c r="P63" s="6"/>
      <c r="Q63" s="6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5:255" ht="17.25">
      <c r="E64" s="6"/>
      <c r="J64" s="6"/>
      <c r="K64" s="6"/>
      <c r="N64" s="6"/>
      <c r="O64" s="6"/>
      <c r="P64" s="6"/>
      <c r="Q64" s="6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6"/>
      <c r="J65" s="6"/>
      <c r="K65" s="6"/>
      <c r="N65" s="6"/>
      <c r="O65" s="6"/>
      <c r="P65" s="6"/>
      <c r="Q65" s="6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6"/>
      <c r="J66" s="6"/>
      <c r="K66" s="6"/>
      <c r="N66" s="6"/>
      <c r="O66" s="6"/>
      <c r="P66" s="6"/>
      <c r="Q66" s="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7.25">
      <c r="E67" s="6"/>
      <c r="J67" s="6"/>
      <c r="K67" s="6"/>
      <c r="N67" s="6"/>
      <c r="O67" s="6"/>
      <c r="P67" s="6"/>
      <c r="Q67" s="6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6"/>
      <c r="J68" s="6"/>
      <c r="K68" s="6"/>
      <c r="N68" s="6"/>
      <c r="O68" s="6"/>
      <c r="P68" s="6"/>
      <c r="Q68" s="6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6"/>
      <c r="J69" s="6"/>
      <c r="K69" s="6"/>
      <c r="N69" s="6"/>
      <c r="O69" s="6"/>
      <c r="P69" s="6"/>
      <c r="Q69" s="6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6"/>
      <c r="J70" s="6"/>
      <c r="K70" s="6"/>
      <c r="N70" s="6"/>
      <c r="O70" s="6"/>
      <c r="P70" s="6"/>
      <c r="Q70" s="6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3:255" ht="17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6"/>
      <c r="J72" s="6"/>
      <c r="K72" s="6"/>
      <c r="N72" s="6"/>
      <c r="O72" s="6"/>
      <c r="P72" s="6"/>
      <c r="Q72" s="6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6"/>
      <c r="J73" s="6"/>
      <c r="K73" s="6"/>
      <c r="N73" s="6"/>
      <c r="O73" s="6"/>
      <c r="P73" s="6"/>
      <c r="Q73" s="6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6"/>
      <c r="J74" s="6"/>
      <c r="K74" s="6"/>
      <c r="N74" s="6"/>
      <c r="O74" s="6"/>
      <c r="P74" s="6"/>
      <c r="Q74" s="6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6"/>
      <c r="H75" s="6"/>
      <c r="J75" s="6"/>
      <c r="K75" s="6"/>
      <c r="N75" s="6"/>
      <c r="O75" s="6"/>
      <c r="P75" s="6"/>
      <c r="Q75" s="6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6"/>
      <c r="J76" s="6"/>
      <c r="K76" s="6"/>
      <c r="N76" s="6"/>
      <c r="O76" s="6"/>
      <c r="P76" s="6"/>
      <c r="Q76" s="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6"/>
      <c r="J77" s="6"/>
      <c r="K77" s="6"/>
      <c r="N77" s="6"/>
      <c r="O77" s="6"/>
      <c r="P77" s="6"/>
      <c r="Q77" s="6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6"/>
      <c r="J78" s="6"/>
      <c r="K78" s="6"/>
      <c r="N78" s="6"/>
      <c r="O78" s="6"/>
      <c r="P78" s="6"/>
      <c r="Q78" s="6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6"/>
      <c r="J79" s="6"/>
      <c r="K79" s="6"/>
      <c r="N79" s="6"/>
      <c r="O79" s="6"/>
      <c r="P79" s="6"/>
      <c r="Q79" s="6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3:255" ht="17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6"/>
      <c r="J81" s="6"/>
      <c r="K81" s="6"/>
      <c r="N81" s="6"/>
      <c r="O81" s="6"/>
      <c r="P81" s="6"/>
      <c r="Q81" s="6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6"/>
      <c r="J82" s="6"/>
      <c r="K82" s="6"/>
      <c r="N82" s="6"/>
      <c r="O82" s="6"/>
      <c r="P82" s="6"/>
      <c r="Q82" s="6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6"/>
      <c r="J83" s="6"/>
      <c r="K83" s="6"/>
      <c r="N83" s="6"/>
      <c r="O83" s="6"/>
      <c r="P83" s="6"/>
      <c r="Q83" s="6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6"/>
      <c r="J84" s="6"/>
      <c r="K84" s="6"/>
      <c r="N84" s="6"/>
      <c r="O84" s="6"/>
      <c r="P84" s="6"/>
      <c r="Q84" s="6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1:255" ht="17.25">
      <c r="K85" s="6"/>
      <c r="O85" s="6"/>
      <c r="P85" s="6"/>
      <c r="Q85" s="6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1:255" ht="17.25">
      <c r="K86" s="6"/>
      <c r="O86" s="6"/>
      <c r="P86" s="6"/>
      <c r="Q86" s="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1:255" ht="17.25">
      <c r="K87" s="6"/>
      <c r="O87" s="6"/>
      <c r="P87" s="6"/>
      <c r="Q87" s="6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1:255" ht="17.25">
      <c r="K88" s="6"/>
      <c r="O88" s="6"/>
      <c r="P88" s="6"/>
      <c r="Q88" s="6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1:255" ht="17.25">
      <c r="K89" s="6"/>
      <c r="O89" s="6"/>
      <c r="P89" s="6"/>
      <c r="Q89" s="6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1:255" ht="17.25">
      <c r="K90" s="6"/>
      <c r="O90" s="6"/>
      <c r="P90" s="6"/>
      <c r="Q90" s="6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1:255" ht="17.25">
      <c r="K91" s="6"/>
      <c r="O91" s="6"/>
      <c r="P91" s="6"/>
      <c r="Q91" s="6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6"/>
      <c r="O92" s="6"/>
      <c r="P92" s="6"/>
      <c r="Q92" s="6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6"/>
      <c r="O93" s="6"/>
      <c r="P93" s="6"/>
      <c r="Q93" s="6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6"/>
      <c r="O94" s="6"/>
      <c r="P94" s="6"/>
      <c r="Q94" s="6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1:255" ht="17.25">
      <c r="K95" s="6"/>
      <c r="O95" s="6"/>
      <c r="P95" s="6"/>
      <c r="Q95" s="6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5:255" ht="17.25">
      <c r="O96" s="6"/>
      <c r="P96" s="6"/>
      <c r="Q96" s="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5:255" ht="17.25">
      <c r="O97" s="6"/>
      <c r="P97" s="6"/>
      <c r="Q97" s="6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5:255" ht="17.25">
      <c r="O98" s="6"/>
      <c r="P98" s="6"/>
      <c r="Q98" s="6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5:255" ht="17.25">
      <c r="O99" s="6"/>
      <c r="P99" s="6"/>
      <c r="Q99" s="6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5:255" ht="17.25">
      <c r="O100" s="6"/>
      <c r="P100" s="6"/>
      <c r="Q100" s="6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5:255" ht="17.25">
      <c r="O101" s="6"/>
      <c r="P101" s="6"/>
      <c r="Q101" s="6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5:255" ht="17.25">
      <c r="O102" s="6"/>
      <c r="P102" s="6"/>
      <c r="Q102" s="6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5:255" ht="17.25">
      <c r="O103" s="6"/>
      <c r="P103" s="6"/>
      <c r="Q103" s="6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</sheetData>
  <mergeCells count="22">
    <mergeCell ref="L4:N4"/>
    <mergeCell ref="C3:E3"/>
    <mergeCell ref="C4:C5"/>
    <mergeCell ref="D4:D5"/>
    <mergeCell ref="E4:E5"/>
    <mergeCell ref="A33:B33"/>
    <mergeCell ref="A6:A10"/>
    <mergeCell ref="A11:A12"/>
    <mergeCell ref="A13:A16"/>
    <mergeCell ref="A17:A22"/>
    <mergeCell ref="A28:A31"/>
    <mergeCell ref="A23:A27"/>
    <mergeCell ref="O3:P5"/>
    <mergeCell ref="A4:B5"/>
    <mergeCell ref="A32:B32"/>
    <mergeCell ref="F3:F5"/>
    <mergeCell ref="G3:J3"/>
    <mergeCell ref="K3:N3"/>
    <mergeCell ref="G4:G5"/>
    <mergeCell ref="K4:K5"/>
    <mergeCell ref="H4:J4"/>
    <mergeCell ref="A3:B3"/>
  </mergeCells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0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4" sqref="E1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</v>
      </c>
      <c r="E1" s="3" t="s">
        <v>51</v>
      </c>
      <c r="M1" s="4" t="s">
        <v>23</v>
      </c>
      <c r="Q1" s="6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88" t="s">
        <v>2</v>
      </c>
      <c r="B3" s="89"/>
      <c r="C3" s="102" t="s">
        <v>33</v>
      </c>
      <c r="D3" s="103"/>
      <c r="E3" s="104"/>
      <c r="F3" s="78" t="s">
        <v>19</v>
      </c>
      <c r="G3" s="81" t="s">
        <v>34</v>
      </c>
      <c r="H3" s="82"/>
      <c r="I3" s="82"/>
      <c r="J3" s="83"/>
      <c r="K3" s="81" t="s">
        <v>35</v>
      </c>
      <c r="L3" s="82"/>
      <c r="M3" s="82"/>
      <c r="N3" s="83"/>
      <c r="O3" s="66" t="s">
        <v>39</v>
      </c>
      <c r="P3" s="6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72" t="s">
        <v>0</v>
      </c>
      <c r="B4" s="73"/>
      <c r="C4" s="84" t="s">
        <v>17</v>
      </c>
      <c r="D4" s="84" t="s">
        <v>18</v>
      </c>
      <c r="E4" s="84" t="s">
        <v>7</v>
      </c>
      <c r="F4" s="79"/>
      <c r="G4" s="84" t="s">
        <v>20</v>
      </c>
      <c r="H4" s="85" t="s">
        <v>36</v>
      </c>
      <c r="I4" s="86"/>
      <c r="J4" s="87"/>
      <c r="K4" s="84" t="s">
        <v>20</v>
      </c>
      <c r="L4" s="85" t="s">
        <v>36</v>
      </c>
      <c r="M4" s="86"/>
      <c r="N4" s="87"/>
      <c r="O4" s="68"/>
      <c r="P4" s="69"/>
      <c r="Q4" s="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74"/>
      <c r="B5" s="75"/>
      <c r="C5" s="80"/>
      <c r="D5" s="80"/>
      <c r="E5" s="80"/>
      <c r="F5" s="80"/>
      <c r="G5" s="80"/>
      <c r="H5" s="32" t="s">
        <v>21</v>
      </c>
      <c r="I5" s="32" t="s">
        <v>22</v>
      </c>
      <c r="J5" s="32" t="s">
        <v>37</v>
      </c>
      <c r="K5" s="80"/>
      <c r="L5" s="32" t="s">
        <v>38</v>
      </c>
      <c r="M5" s="32" t="s">
        <v>22</v>
      </c>
      <c r="N5" s="32" t="s">
        <v>37</v>
      </c>
      <c r="O5" s="70"/>
      <c r="P5" s="71"/>
      <c r="Q5" s="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92" t="s">
        <v>42</v>
      </c>
      <c r="B6" s="33" t="s">
        <v>3</v>
      </c>
      <c r="C6" s="8">
        <v>96493</v>
      </c>
      <c r="D6" s="8">
        <v>103392</v>
      </c>
      <c r="E6" s="9">
        <v>199885</v>
      </c>
      <c r="F6" s="8">
        <v>72812</v>
      </c>
      <c r="G6" s="8">
        <v>339</v>
      </c>
      <c r="H6" s="8">
        <v>128</v>
      </c>
      <c r="I6" s="8">
        <v>8</v>
      </c>
      <c r="J6" s="9">
        <v>475</v>
      </c>
      <c r="K6" s="8">
        <v>357</v>
      </c>
      <c r="L6" s="8">
        <v>136</v>
      </c>
      <c r="M6" s="8">
        <v>2</v>
      </c>
      <c r="N6" s="9">
        <v>495</v>
      </c>
      <c r="O6" s="10" t="s">
        <v>56</v>
      </c>
      <c r="P6" s="11">
        <v>20</v>
      </c>
      <c r="Q6" s="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93"/>
      <c r="B7" s="34" t="s">
        <v>4</v>
      </c>
      <c r="C7" s="12">
        <v>71757</v>
      </c>
      <c r="D7" s="12">
        <v>78660</v>
      </c>
      <c r="E7" s="13">
        <v>150417</v>
      </c>
      <c r="F7" s="12">
        <v>59987</v>
      </c>
      <c r="G7" s="12">
        <v>339</v>
      </c>
      <c r="H7" s="12">
        <v>150</v>
      </c>
      <c r="I7" s="12">
        <v>8</v>
      </c>
      <c r="J7" s="13">
        <v>497</v>
      </c>
      <c r="K7" s="12">
        <v>430</v>
      </c>
      <c r="L7" s="12">
        <v>100</v>
      </c>
      <c r="M7" s="12">
        <v>3</v>
      </c>
      <c r="N7" s="13">
        <v>533</v>
      </c>
      <c r="O7" s="14" t="s">
        <v>56</v>
      </c>
      <c r="P7" s="15">
        <v>36</v>
      </c>
      <c r="Q7" s="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93"/>
      <c r="B8" s="34" t="s">
        <v>5</v>
      </c>
      <c r="C8" s="12">
        <v>25003</v>
      </c>
      <c r="D8" s="12">
        <v>27801</v>
      </c>
      <c r="E8" s="13">
        <v>52804</v>
      </c>
      <c r="F8" s="12">
        <v>20055</v>
      </c>
      <c r="G8" s="12">
        <v>110</v>
      </c>
      <c r="H8" s="12">
        <v>31</v>
      </c>
      <c r="I8" s="12">
        <v>1</v>
      </c>
      <c r="J8" s="13">
        <v>142</v>
      </c>
      <c r="K8" s="12">
        <v>88</v>
      </c>
      <c r="L8" s="12">
        <v>58</v>
      </c>
      <c r="M8" s="12">
        <v>0</v>
      </c>
      <c r="N8" s="13">
        <v>146</v>
      </c>
      <c r="O8" s="14" t="s">
        <v>56</v>
      </c>
      <c r="P8" s="15">
        <v>4</v>
      </c>
      <c r="Q8" s="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93"/>
      <c r="B9" s="34" t="s">
        <v>6</v>
      </c>
      <c r="C9" s="16">
        <v>18130</v>
      </c>
      <c r="D9" s="16">
        <v>19201</v>
      </c>
      <c r="E9" s="13">
        <v>37331</v>
      </c>
      <c r="F9" s="16">
        <v>14423</v>
      </c>
      <c r="G9" s="16">
        <v>75</v>
      </c>
      <c r="H9" s="16">
        <v>22</v>
      </c>
      <c r="I9" s="12">
        <v>0</v>
      </c>
      <c r="J9" s="13">
        <v>97</v>
      </c>
      <c r="K9" s="16">
        <v>92</v>
      </c>
      <c r="L9" s="16">
        <v>21</v>
      </c>
      <c r="M9" s="12">
        <v>0</v>
      </c>
      <c r="N9" s="13">
        <v>113</v>
      </c>
      <c r="O9" s="14" t="s">
        <v>56</v>
      </c>
      <c r="P9" s="15">
        <v>16</v>
      </c>
      <c r="Q9" s="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94"/>
      <c r="B10" s="35" t="s">
        <v>7</v>
      </c>
      <c r="C10" s="29">
        <v>211383</v>
      </c>
      <c r="D10" s="29">
        <v>229054</v>
      </c>
      <c r="E10" s="29">
        <v>440437</v>
      </c>
      <c r="F10" s="29">
        <v>167277</v>
      </c>
      <c r="G10" s="29">
        <v>863</v>
      </c>
      <c r="H10" s="29">
        <v>331</v>
      </c>
      <c r="I10" s="29">
        <v>17</v>
      </c>
      <c r="J10" s="29">
        <v>1211</v>
      </c>
      <c r="K10" s="29">
        <v>967</v>
      </c>
      <c r="L10" s="29">
        <v>315</v>
      </c>
      <c r="M10" s="29">
        <v>5</v>
      </c>
      <c r="N10" s="29">
        <v>1287</v>
      </c>
      <c r="O10" s="30" t="s">
        <v>56</v>
      </c>
      <c r="P10" s="31">
        <v>76</v>
      </c>
      <c r="Q10" s="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95" t="s">
        <v>24</v>
      </c>
      <c r="B11" s="36" t="s">
        <v>8</v>
      </c>
      <c r="C11" s="26">
        <v>6628</v>
      </c>
      <c r="D11" s="26">
        <v>7192</v>
      </c>
      <c r="E11" s="25">
        <v>13820</v>
      </c>
      <c r="F11" s="26">
        <v>4254</v>
      </c>
      <c r="G11" s="26">
        <v>15</v>
      </c>
      <c r="H11" s="26">
        <v>6</v>
      </c>
      <c r="I11" s="26">
        <v>0</v>
      </c>
      <c r="J11" s="25">
        <v>21</v>
      </c>
      <c r="K11" s="26">
        <v>24</v>
      </c>
      <c r="L11" s="26">
        <v>11</v>
      </c>
      <c r="M11" s="26">
        <v>0</v>
      </c>
      <c r="N11" s="25">
        <v>35</v>
      </c>
      <c r="O11" s="27" t="s">
        <v>56</v>
      </c>
      <c r="P11" s="28">
        <v>14</v>
      </c>
      <c r="Q11" s="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96"/>
      <c r="B12" s="37" t="s">
        <v>7</v>
      </c>
      <c r="C12" s="17">
        <v>6628</v>
      </c>
      <c r="D12" s="17">
        <v>7192</v>
      </c>
      <c r="E12" s="17">
        <v>13820</v>
      </c>
      <c r="F12" s="17">
        <v>4254</v>
      </c>
      <c r="G12" s="17">
        <v>15</v>
      </c>
      <c r="H12" s="17">
        <v>6</v>
      </c>
      <c r="I12" s="17">
        <v>0</v>
      </c>
      <c r="J12" s="17">
        <v>21</v>
      </c>
      <c r="K12" s="17">
        <v>24</v>
      </c>
      <c r="L12" s="17">
        <v>11</v>
      </c>
      <c r="M12" s="17">
        <v>0</v>
      </c>
      <c r="N12" s="17">
        <v>35</v>
      </c>
      <c r="O12" s="18" t="s">
        <v>56</v>
      </c>
      <c r="P12" s="19">
        <v>14</v>
      </c>
      <c r="Q12" s="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97" t="s">
        <v>43</v>
      </c>
      <c r="B13" s="33" t="s">
        <v>45</v>
      </c>
      <c r="C13" s="8">
        <v>2208</v>
      </c>
      <c r="D13" s="8">
        <v>2416</v>
      </c>
      <c r="E13" s="9">
        <v>4624</v>
      </c>
      <c r="F13" s="8">
        <v>1589</v>
      </c>
      <c r="G13" s="8">
        <v>1</v>
      </c>
      <c r="H13" s="8">
        <v>1</v>
      </c>
      <c r="I13" s="8">
        <v>1</v>
      </c>
      <c r="J13" s="9">
        <v>3</v>
      </c>
      <c r="K13" s="8">
        <v>9</v>
      </c>
      <c r="L13" s="8">
        <v>3</v>
      </c>
      <c r="M13" s="8">
        <v>0</v>
      </c>
      <c r="N13" s="9">
        <v>12</v>
      </c>
      <c r="O13" s="10" t="s">
        <v>56</v>
      </c>
      <c r="P13" s="11">
        <v>9</v>
      </c>
      <c r="Q13" s="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98"/>
      <c r="B14" s="34" t="s">
        <v>46</v>
      </c>
      <c r="C14" s="12">
        <v>4275</v>
      </c>
      <c r="D14" s="12">
        <v>4711</v>
      </c>
      <c r="E14" s="13">
        <v>8986</v>
      </c>
      <c r="F14" s="12">
        <v>2803</v>
      </c>
      <c r="G14" s="12">
        <v>13</v>
      </c>
      <c r="H14" s="12">
        <v>2</v>
      </c>
      <c r="I14" s="12">
        <v>0</v>
      </c>
      <c r="J14" s="13">
        <v>15</v>
      </c>
      <c r="K14" s="12">
        <v>19</v>
      </c>
      <c r="L14" s="12">
        <v>6</v>
      </c>
      <c r="M14" s="12">
        <v>0</v>
      </c>
      <c r="N14" s="13">
        <v>25</v>
      </c>
      <c r="O14" s="14" t="s">
        <v>56</v>
      </c>
      <c r="P14" s="15">
        <v>10</v>
      </c>
      <c r="Q14" s="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8"/>
      <c r="B15" s="34" t="s">
        <v>29</v>
      </c>
      <c r="C15" s="12">
        <v>9742</v>
      </c>
      <c r="D15" s="12">
        <v>10504</v>
      </c>
      <c r="E15" s="13">
        <v>20246</v>
      </c>
      <c r="F15" s="12">
        <v>5669</v>
      </c>
      <c r="G15" s="12">
        <v>29</v>
      </c>
      <c r="H15" s="12">
        <v>12</v>
      </c>
      <c r="I15" s="12">
        <v>0</v>
      </c>
      <c r="J15" s="13">
        <v>41</v>
      </c>
      <c r="K15" s="12">
        <v>50</v>
      </c>
      <c r="L15" s="12">
        <v>14</v>
      </c>
      <c r="M15" s="12">
        <v>0</v>
      </c>
      <c r="N15" s="13">
        <v>64</v>
      </c>
      <c r="O15" s="14" t="s">
        <v>56</v>
      </c>
      <c r="P15" s="15">
        <v>23</v>
      </c>
      <c r="Q15" s="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 thickBot="1">
      <c r="A16" s="99"/>
      <c r="B16" s="37" t="s">
        <v>7</v>
      </c>
      <c r="C16" s="17">
        <v>16225</v>
      </c>
      <c r="D16" s="17">
        <v>17631</v>
      </c>
      <c r="E16" s="17">
        <v>33856</v>
      </c>
      <c r="F16" s="17">
        <v>10061</v>
      </c>
      <c r="G16" s="17">
        <v>43</v>
      </c>
      <c r="H16" s="17">
        <v>15</v>
      </c>
      <c r="I16" s="17">
        <v>1</v>
      </c>
      <c r="J16" s="17">
        <v>59</v>
      </c>
      <c r="K16" s="17">
        <v>78</v>
      </c>
      <c r="L16" s="17">
        <v>23</v>
      </c>
      <c r="M16" s="17">
        <v>0</v>
      </c>
      <c r="N16" s="17">
        <v>101</v>
      </c>
      <c r="O16" s="18" t="s">
        <v>56</v>
      </c>
      <c r="P16" s="19">
        <v>42</v>
      </c>
      <c r="Q16" s="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 thickTop="1">
      <c r="A17" s="97" t="s">
        <v>30</v>
      </c>
      <c r="B17" s="33" t="s">
        <v>9</v>
      </c>
      <c r="C17" s="8">
        <v>3703</v>
      </c>
      <c r="D17" s="8">
        <v>4074</v>
      </c>
      <c r="E17" s="9">
        <v>7777</v>
      </c>
      <c r="F17" s="8">
        <v>2680</v>
      </c>
      <c r="G17" s="8">
        <v>10</v>
      </c>
      <c r="H17" s="8">
        <v>7</v>
      </c>
      <c r="I17" s="8">
        <v>2</v>
      </c>
      <c r="J17" s="9">
        <v>19</v>
      </c>
      <c r="K17" s="8">
        <v>18</v>
      </c>
      <c r="L17" s="8">
        <v>11</v>
      </c>
      <c r="M17" s="8">
        <v>0</v>
      </c>
      <c r="N17" s="9">
        <v>29</v>
      </c>
      <c r="O17" s="10" t="s">
        <v>56</v>
      </c>
      <c r="P17" s="11">
        <v>10</v>
      </c>
      <c r="Q17" s="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98"/>
      <c r="B18" s="34" t="s">
        <v>10</v>
      </c>
      <c r="C18" s="12">
        <v>3827</v>
      </c>
      <c r="D18" s="12">
        <v>4135</v>
      </c>
      <c r="E18" s="13">
        <v>7962</v>
      </c>
      <c r="F18" s="12">
        <v>2449</v>
      </c>
      <c r="G18" s="12">
        <v>21</v>
      </c>
      <c r="H18" s="12">
        <v>6</v>
      </c>
      <c r="I18" s="12">
        <v>0</v>
      </c>
      <c r="J18" s="13">
        <v>27</v>
      </c>
      <c r="K18" s="12">
        <v>13</v>
      </c>
      <c r="L18" s="12">
        <v>9</v>
      </c>
      <c r="M18" s="12">
        <v>0</v>
      </c>
      <c r="N18" s="13">
        <v>22</v>
      </c>
      <c r="O18" s="14" t="s">
        <v>55</v>
      </c>
      <c r="P18" s="15">
        <v>5</v>
      </c>
      <c r="Q18" s="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98"/>
      <c r="B19" s="34" t="s">
        <v>11</v>
      </c>
      <c r="C19" s="12">
        <v>4256</v>
      </c>
      <c r="D19" s="12">
        <v>4568</v>
      </c>
      <c r="E19" s="13">
        <v>8824</v>
      </c>
      <c r="F19" s="12">
        <v>2542</v>
      </c>
      <c r="G19" s="12">
        <v>15</v>
      </c>
      <c r="H19" s="12">
        <v>7</v>
      </c>
      <c r="I19" s="12">
        <v>1</v>
      </c>
      <c r="J19" s="13">
        <v>23</v>
      </c>
      <c r="K19" s="12">
        <v>29</v>
      </c>
      <c r="L19" s="12">
        <v>8</v>
      </c>
      <c r="M19" s="12">
        <v>0</v>
      </c>
      <c r="N19" s="13">
        <v>37</v>
      </c>
      <c r="O19" s="14" t="s">
        <v>56</v>
      </c>
      <c r="P19" s="15">
        <v>14</v>
      </c>
      <c r="Q19" s="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98"/>
      <c r="B20" s="34" t="s">
        <v>25</v>
      </c>
      <c r="C20" s="12">
        <v>8659</v>
      </c>
      <c r="D20" s="12">
        <v>9364</v>
      </c>
      <c r="E20" s="13">
        <v>18023</v>
      </c>
      <c r="F20" s="12">
        <v>5592</v>
      </c>
      <c r="G20" s="12">
        <v>43</v>
      </c>
      <c r="H20" s="12">
        <v>20</v>
      </c>
      <c r="I20" s="12">
        <v>1</v>
      </c>
      <c r="J20" s="13">
        <v>64</v>
      </c>
      <c r="K20" s="12">
        <v>49</v>
      </c>
      <c r="L20" s="12">
        <v>17</v>
      </c>
      <c r="M20" s="12">
        <v>0</v>
      </c>
      <c r="N20" s="13">
        <v>66</v>
      </c>
      <c r="O20" s="14" t="s">
        <v>56</v>
      </c>
      <c r="P20" s="15">
        <v>2</v>
      </c>
      <c r="Q20" s="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98"/>
      <c r="B21" s="34" t="s">
        <v>26</v>
      </c>
      <c r="C21" s="12">
        <v>9629</v>
      </c>
      <c r="D21" s="12">
        <v>10621</v>
      </c>
      <c r="E21" s="13">
        <v>20250</v>
      </c>
      <c r="F21" s="12">
        <v>6304</v>
      </c>
      <c r="G21" s="12">
        <v>33</v>
      </c>
      <c r="H21" s="12">
        <v>13</v>
      </c>
      <c r="I21" s="12">
        <v>0</v>
      </c>
      <c r="J21" s="13">
        <v>46</v>
      </c>
      <c r="K21" s="12">
        <v>33</v>
      </c>
      <c r="L21" s="12">
        <v>16</v>
      </c>
      <c r="M21" s="12">
        <v>0</v>
      </c>
      <c r="N21" s="13">
        <v>49</v>
      </c>
      <c r="O21" s="14" t="s">
        <v>56</v>
      </c>
      <c r="P21" s="15">
        <v>3</v>
      </c>
      <c r="Q21" s="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 thickBot="1">
      <c r="A22" s="99"/>
      <c r="B22" s="37" t="s">
        <v>7</v>
      </c>
      <c r="C22" s="17">
        <v>30074</v>
      </c>
      <c r="D22" s="17">
        <v>32762</v>
      </c>
      <c r="E22" s="17">
        <v>62836</v>
      </c>
      <c r="F22" s="17">
        <v>19567</v>
      </c>
      <c r="G22" s="17">
        <v>122</v>
      </c>
      <c r="H22" s="17">
        <v>53</v>
      </c>
      <c r="I22" s="17">
        <v>4</v>
      </c>
      <c r="J22" s="17">
        <v>179</v>
      </c>
      <c r="K22" s="17">
        <v>142</v>
      </c>
      <c r="L22" s="17">
        <v>61</v>
      </c>
      <c r="M22" s="17">
        <v>0</v>
      </c>
      <c r="N22" s="17">
        <v>203</v>
      </c>
      <c r="O22" s="18" t="s">
        <v>56</v>
      </c>
      <c r="P22" s="19">
        <v>24</v>
      </c>
      <c r="Q22" s="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Top="1">
      <c r="A23" s="97" t="s">
        <v>31</v>
      </c>
      <c r="B23" s="33" t="s">
        <v>12</v>
      </c>
      <c r="C23" s="8">
        <v>1451</v>
      </c>
      <c r="D23" s="8">
        <v>1677</v>
      </c>
      <c r="E23" s="9">
        <v>3128</v>
      </c>
      <c r="F23" s="8">
        <v>879</v>
      </c>
      <c r="G23" s="8">
        <v>9</v>
      </c>
      <c r="H23" s="8">
        <v>2</v>
      </c>
      <c r="I23" s="8">
        <v>0</v>
      </c>
      <c r="J23" s="9">
        <v>11</v>
      </c>
      <c r="K23" s="8">
        <v>9</v>
      </c>
      <c r="L23" s="8">
        <v>1</v>
      </c>
      <c r="M23" s="8">
        <v>0</v>
      </c>
      <c r="N23" s="9">
        <v>10</v>
      </c>
      <c r="O23" s="10" t="s">
        <v>55</v>
      </c>
      <c r="P23" s="11">
        <v>1</v>
      </c>
      <c r="Q23" s="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100"/>
      <c r="B24" s="34" t="s">
        <v>13</v>
      </c>
      <c r="C24" s="12">
        <v>9310</v>
      </c>
      <c r="D24" s="12">
        <v>10164</v>
      </c>
      <c r="E24" s="13">
        <v>19474</v>
      </c>
      <c r="F24" s="12">
        <v>5817</v>
      </c>
      <c r="G24" s="12">
        <v>35</v>
      </c>
      <c r="H24" s="12">
        <v>11</v>
      </c>
      <c r="I24" s="12">
        <v>0</v>
      </c>
      <c r="J24" s="13">
        <v>46</v>
      </c>
      <c r="K24" s="12">
        <v>42</v>
      </c>
      <c r="L24" s="12">
        <v>19</v>
      </c>
      <c r="M24" s="12">
        <v>0</v>
      </c>
      <c r="N24" s="13">
        <v>61</v>
      </c>
      <c r="O24" s="14" t="s">
        <v>56</v>
      </c>
      <c r="P24" s="15">
        <v>15</v>
      </c>
      <c r="Q24" s="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100"/>
      <c r="B25" s="34" t="s">
        <v>27</v>
      </c>
      <c r="C25" s="12">
        <v>5797</v>
      </c>
      <c r="D25" s="12">
        <v>6434</v>
      </c>
      <c r="E25" s="13">
        <v>12231</v>
      </c>
      <c r="F25" s="12">
        <v>3736</v>
      </c>
      <c r="G25" s="12">
        <v>21</v>
      </c>
      <c r="H25" s="12">
        <v>8</v>
      </c>
      <c r="I25" s="12">
        <v>1</v>
      </c>
      <c r="J25" s="13">
        <v>30</v>
      </c>
      <c r="K25" s="12">
        <v>20</v>
      </c>
      <c r="L25" s="12">
        <v>6</v>
      </c>
      <c r="M25" s="12">
        <v>0</v>
      </c>
      <c r="N25" s="13">
        <v>26</v>
      </c>
      <c r="O25" s="14" t="s">
        <v>55</v>
      </c>
      <c r="P25" s="15">
        <v>4</v>
      </c>
      <c r="Q25" s="7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100"/>
      <c r="B26" s="34" t="s">
        <v>28</v>
      </c>
      <c r="C26" s="12">
        <v>5958</v>
      </c>
      <c r="D26" s="12">
        <v>6509</v>
      </c>
      <c r="E26" s="13">
        <v>12467</v>
      </c>
      <c r="F26" s="12">
        <v>3739</v>
      </c>
      <c r="G26" s="12">
        <v>18</v>
      </c>
      <c r="H26" s="12">
        <v>2</v>
      </c>
      <c r="I26" s="12">
        <v>2</v>
      </c>
      <c r="J26" s="13">
        <v>22</v>
      </c>
      <c r="K26" s="12">
        <v>37</v>
      </c>
      <c r="L26" s="12">
        <v>14</v>
      </c>
      <c r="M26" s="12">
        <v>1</v>
      </c>
      <c r="N26" s="13">
        <v>52</v>
      </c>
      <c r="O26" s="14" t="s">
        <v>56</v>
      </c>
      <c r="P26" s="15">
        <v>30</v>
      </c>
      <c r="Q26" s="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101"/>
      <c r="B27" s="37" t="s">
        <v>7</v>
      </c>
      <c r="C27" s="17">
        <v>22516</v>
      </c>
      <c r="D27" s="17">
        <v>24784</v>
      </c>
      <c r="E27" s="17">
        <v>47300</v>
      </c>
      <c r="F27" s="17">
        <v>14171</v>
      </c>
      <c r="G27" s="17">
        <v>83</v>
      </c>
      <c r="H27" s="17">
        <v>23</v>
      </c>
      <c r="I27" s="17">
        <v>3</v>
      </c>
      <c r="J27" s="17">
        <v>109</v>
      </c>
      <c r="K27" s="17">
        <v>108</v>
      </c>
      <c r="L27" s="17">
        <v>40</v>
      </c>
      <c r="M27" s="17">
        <v>1</v>
      </c>
      <c r="N27" s="17">
        <v>149</v>
      </c>
      <c r="O27" s="18" t="s">
        <v>56</v>
      </c>
      <c r="P27" s="19">
        <v>40</v>
      </c>
      <c r="Q27" s="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97" t="s">
        <v>44</v>
      </c>
      <c r="B28" s="33" t="s">
        <v>14</v>
      </c>
      <c r="C28" s="8">
        <v>3042</v>
      </c>
      <c r="D28" s="8">
        <v>3441</v>
      </c>
      <c r="E28" s="9">
        <v>6483</v>
      </c>
      <c r="F28" s="8">
        <v>2371</v>
      </c>
      <c r="G28" s="8">
        <v>11</v>
      </c>
      <c r="H28" s="8">
        <v>3</v>
      </c>
      <c r="I28" s="8">
        <v>0</v>
      </c>
      <c r="J28" s="9">
        <v>14</v>
      </c>
      <c r="K28" s="8">
        <v>15</v>
      </c>
      <c r="L28" s="8">
        <v>2</v>
      </c>
      <c r="M28" s="8">
        <v>0</v>
      </c>
      <c r="N28" s="9">
        <v>17</v>
      </c>
      <c r="O28" s="10" t="s">
        <v>56</v>
      </c>
      <c r="P28" s="11">
        <v>3</v>
      </c>
      <c r="Q28" s="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98"/>
      <c r="B29" s="34" t="s">
        <v>15</v>
      </c>
      <c r="C29" s="12">
        <v>2026</v>
      </c>
      <c r="D29" s="12">
        <v>2280</v>
      </c>
      <c r="E29" s="13">
        <v>4306</v>
      </c>
      <c r="F29" s="12">
        <v>1561</v>
      </c>
      <c r="G29" s="12">
        <v>8</v>
      </c>
      <c r="H29" s="12">
        <v>3</v>
      </c>
      <c r="I29" s="12">
        <v>0</v>
      </c>
      <c r="J29" s="13">
        <v>11</v>
      </c>
      <c r="K29" s="12">
        <v>6</v>
      </c>
      <c r="L29" s="12">
        <v>0</v>
      </c>
      <c r="M29" s="12">
        <v>0</v>
      </c>
      <c r="N29" s="13">
        <v>6</v>
      </c>
      <c r="O29" s="14" t="s">
        <v>55</v>
      </c>
      <c r="P29" s="15">
        <v>5</v>
      </c>
      <c r="Q29" s="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98"/>
      <c r="B30" s="34" t="s">
        <v>16</v>
      </c>
      <c r="C30" s="16">
        <v>1817</v>
      </c>
      <c r="D30" s="16">
        <v>2038</v>
      </c>
      <c r="E30" s="13">
        <v>3855</v>
      </c>
      <c r="F30" s="16">
        <v>1172</v>
      </c>
      <c r="G30" s="16">
        <v>5</v>
      </c>
      <c r="H30" s="12">
        <v>1</v>
      </c>
      <c r="I30" s="12">
        <v>0</v>
      </c>
      <c r="J30" s="13">
        <v>6</v>
      </c>
      <c r="K30" s="16">
        <v>6</v>
      </c>
      <c r="L30" s="16">
        <v>4</v>
      </c>
      <c r="M30" s="12">
        <v>0</v>
      </c>
      <c r="N30" s="13">
        <v>10</v>
      </c>
      <c r="O30" s="14" t="s">
        <v>56</v>
      </c>
      <c r="P30" s="15">
        <v>4</v>
      </c>
      <c r="Q30" s="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 thickBot="1">
      <c r="A31" s="99"/>
      <c r="B31" s="37" t="s">
        <v>7</v>
      </c>
      <c r="C31" s="17">
        <v>6885</v>
      </c>
      <c r="D31" s="17">
        <v>7759</v>
      </c>
      <c r="E31" s="17">
        <v>14644</v>
      </c>
      <c r="F31" s="17">
        <v>5104</v>
      </c>
      <c r="G31" s="17">
        <v>24</v>
      </c>
      <c r="H31" s="17">
        <v>7</v>
      </c>
      <c r="I31" s="17">
        <v>0</v>
      </c>
      <c r="J31" s="17">
        <v>31</v>
      </c>
      <c r="K31" s="17">
        <v>27</v>
      </c>
      <c r="L31" s="17">
        <v>6</v>
      </c>
      <c r="M31" s="17">
        <v>0</v>
      </c>
      <c r="N31" s="17">
        <v>33</v>
      </c>
      <c r="O31" s="18" t="s">
        <v>56</v>
      </c>
      <c r="P31" s="19">
        <v>2</v>
      </c>
      <c r="Q31" s="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 thickBot="1" thickTop="1">
      <c r="A32" s="76" t="s">
        <v>40</v>
      </c>
      <c r="B32" s="77"/>
      <c r="C32" s="20">
        <v>82328</v>
      </c>
      <c r="D32" s="20">
        <v>90128</v>
      </c>
      <c r="E32" s="20">
        <v>172456</v>
      </c>
      <c r="F32" s="20">
        <v>53157</v>
      </c>
      <c r="G32" s="20">
        <v>287</v>
      </c>
      <c r="H32" s="20">
        <v>104</v>
      </c>
      <c r="I32" s="20">
        <v>8</v>
      </c>
      <c r="J32" s="20">
        <v>399</v>
      </c>
      <c r="K32" s="20">
        <v>379</v>
      </c>
      <c r="L32" s="20">
        <v>141</v>
      </c>
      <c r="M32" s="20">
        <v>1</v>
      </c>
      <c r="N32" s="20">
        <v>521</v>
      </c>
      <c r="O32" s="21" t="s">
        <v>56</v>
      </c>
      <c r="P32" s="22">
        <v>122</v>
      </c>
      <c r="Q32" s="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Bot="1" thickTop="1">
      <c r="A33" s="90" t="s">
        <v>41</v>
      </c>
      <c r="B33" s="91"/>
      <c r="C33" s="23">
        <v>293711</v>
      </c>
      <c r="D33" s="23">
        <v>319182</v>
      </c>
      <c r="E33" s="23">
        <v>612893</v>
      </c>
      <c r="F33" s="23">
        <v>220434</v>
      </c>
      <c r="G33" s="23">
        <v>1150</v>
      </c>
      <c r="H33" s="23">
        <v>435</v>
      </c>
      <c r="I33" s="23">
        <v>25</v>
      </c>
      <c r="J33" s="23">
        <v>1610</v>
      </c>
      <c r="K33" s="23">
        <v>1346</v>
      </c>
      <c r="L33" s="23">
        <v>456</v>
      </c>
      <c r="M33" s="23">
        <v>6</v>
      </c>
      <c r="N33" s="23">
        <v>1808</v>
      </c>
      <c r="O33" s="23" t="s">
        <v>56</v>
      </c>
      <c r="P33" s="24">
        <v>198</v>
      </c>
      <c r="Q33" s="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5:255" ht="21" customHeight="1">
      <c r="O35" s="6"/>
      <c r="P35" s="6"/>
      <c r="Q35" s="6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4:255" ht="21" customHeight="1">
      <c r="D36" s="6"/>
      <c r="H36" s="6"/>
      <c r="I36" s="6"/>
      <c r="J36" s="6"/>
      <c r="K36" s="6"/>
      <c r="L36" s="6"/>
      <c r="O36" s="6"/>
      <c r="P36" s="6"/>
      <c r="Q36" s="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4:255" ht="21" customHeight="1">
      <c r="D37" s="6"/>
      <c r="H37" s="6"/>
      <c r="I37" s="6"/>
      <c r="J37" s="6"/>
      <c r="K37" s="6"/>
      <c r="L37" s="6"/>
      <c r="O37" s="6"/>
      <c r="P37" s="6"/>
      <c r="Q37" s="6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3:255" ht="21" customHeight="1">
      <c r="C38" s="4"/>
      <c r="D38" s="6"/>
      <c r="H38" s="6"/>
      <c r="I38" s="6"/>
      <c r="J38" s="6"/>
      <c r="K38" s="6"/>
      <c r="L38" s="6"/>
      <c r="O38" s="6"/>
      <c r="P38" s="6"/>
      <c r="Q38" s="6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4:255" ht="21" customHeight="1">
      <c r="D39" s="6"/>
      <c r="H39" s="6"/>
      <c r="I39" s="6"/>
      <c r="J39" s="6"/>
      <c r="K39" s="6"/>
      <c r="L39" s="6"/>
      <c r="O39" s="6"/>
      <c r="P39" s="6"/>
      <c r="Q39" s="6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4:255" ht="21.75" customHeight="1">
      <c r="D40" s="6"/>
      <c r="E40" s="6"/>
      <c r="H40" s="6"/>
      <c r="I40" s="6"/>
      <c r="J40" s="6"/>
      <c r="K40" s="6"/>
      <c r="L40" s="6"/>
      <c r="N40" s="6"/>
      <c r="O40" s="6"/>
      <c r="P40" s="6"/>
      <c r="Q40" s="6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5:255" ht="19.5" customHeight="1">
      <c r="E41" s="6"/>
      <c r="H41" s="6"/>
      <c r="I41" s="6"/>
      <c r="J41" s="6"/>
      <c r="K41" s="6"/>
      <c r="L41" s="6"/>
      <c r="N41" s="6"/>
      <c r="O41" s="6"/>
      <c r="P41" s="6"/>
      <c r="Q41" s="6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5:255" ht="19.5" customHeight="1">
      <c r="E42" s="6"/>
      <c r="J42" s="6"/>
      <c r="K42" s="6"/>
      <c r="L42" s="6"/>
      <c r="N42" s="6"/>
      <c r="O42" s="6"/>
      <c r="P42" s="6"/>
      <c r="Q42" s="6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5:255" ht="19.5" customHeight="1">
      <c r="E43" s="6"/>
      <c r="J43" s="6"/>
      <c r="K43" s="6"/>
      <c r="L43" s="6"/>
      <c r="N43" s="6"/>
      <c r="O43" s="6"/>
      <c r="P43" s="6"/>
      <c r="Q43" s="6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3:255" ht="19.5" customHeight="1">
      <c r="C44" s="6"/>
      <c r="D44" s="6"/>
      <c r="E44" s="6"/>
      <c r="I44" s="6"/>
      <c r="J44" s="6"/>
      <c r="K44" s="6"/>
      <c r="L44" s="6"/>
      <c r="M44" s="6"/>
      <c r="N44" s="6"/>
      <c r="O44" s="6"/>
      <c r="P44" s="6"/>
      <c r="Q44" s="6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7:255" ht="19.5" customHeight="1">
      <c r="G45" s="6"/>
      <c r="H45" s="6"/>
      <c r="I45" s="6"/>
      <c r="J45" s="6"/>
      <c r="K45" s="6"/>
      <c r="L45" s="6"/>
      <c r="N45" s="6"/>
      <c r="O45" s="6"/>
      <c r="P45" s="6"/>
      <c r="Q45" s="6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5:255" ht="19.5" customHeight="1">
      <c r="E46" s="6"/>
      <c r="F46" s="6"/>
      <c r="G46" s="6"/>
      <c r="H46" s="6"/>
      <c r="I46" s="6"/>
      <c r="J46" s="6"/>
      <c r="K46" s="6"/>
      <c r="L46" s="6"/>
      <c r="N46" s="6"/>
      <c r="O46" s="6"/>
      <c r="P46" s="6"/>
      <c r="Q46" s="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5:255" ht="19.5" customHeight="1">
      <c r="E47" s="6"/>
      <c r="G47" s="6"/>
      <c r="H47" s="6"/>
      <c r="I47" s="6"/>
      <c r="J47" s="6"/>
      <c r="K47" s="6"/>
      <c r="L47" s="6"/>
      <c r="N47" s="6"/>
      <c r="O47" s="6"/>
      <c r="P47" s="6"/>
      <c r="Q47" s="6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3:255" ht="19.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9.5" customHeight="1"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5:255" ht="17.25">
      <c r="E50" s="6"/>
      <c r="F50" s="6"/>
      <c r="G50" s="6"/>
      <c r="H50" s="6"/>
      <c r="I50" s="6"/>
      <c r="N50" s="6"/>
      <c r="O50" s="6"/>
      <c r="P50" s="6"/>
      <c r="Q50" s="6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7:255" ht="17.25">
      <c r="G51" s="6"/>
      <c r="H51" s="6"/>
      <c r="I51" s="6"/>
      <c r="N51" s="6"/>
      <c r="O51" s="6"/>
      <c r="P51" s="6"/>
      <c r="Q51" s="6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5:255" ht="17.25">
      <c r="E52" s="6"/>
      <c r="G52" s="6"/>
      <c r="H52" s="6"/>
      <c r="I52" s="6"/>
      <c r="K52" s="6"/>
      <c r="N52" s="6"/>
      <c r="O52" s="6"/>
      <c r="P52" s="6"/>
      <c r="Q52" s="6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7.25">
      <c r="E53" s="6"/>
      <c r="F53" s="4"/>
      <c r="G53" s="6"/>
      <c r="H53" s="6"/>
      <c r="I53" s="6"/>
      <c r="J53" s="6"/>
      <c r="K53" s="6"/>
      <c r="L53" s="6"/>
      <c r="N53" s="6"/>
      <c r="O53" s="6"/>
      <c r="P53" s="6"/>
      <c r="Q53" s="6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5:255" ht="17.25">
      <c r="E54" s="6"/>
      <c r="F54" s="6"/>
      <c r="G54" s="6"/>
      <c r="H54" s="6"/>
      <c r="I54" s="6"/>
      <c r="J54" s="6"/>
      <c r="K54" s="6"/>
      <c r="L54" s="6"/>
      <c r="N54" s="6"/>
      <c r="O54" s="6"/>
      <c r="P54" s="6"/>
      <c r="Q54" s="6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5:255" ht="17.25">
      <c r="E55" s="6"/>
      <c r="F55" s="6"/>
      <c r="G55" s="6"/>
      <c r="H55" s="6"/>
      <c r="I55" s="6"/>
      <c r="J55" s="6"/>
      <c r="K55" s="6"/>
      <c r="L55" s="6"/>
      <c r="N55" s="6"/>
      <c r="O55" s="6"/>
      <c r="P55" s="6"/>
      <c r="Q55" s="6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5:255" ht="17.25">
      <c r="E56" s="6"/>
      <c r="F56" s="6"/>
      <c r="G56" s="6"/>
      <c r="H56" s="6"/>
      <c r="I56" s="6"/>
      <c r="J56" s="6"/>
      <c r="K56" s="6"/>
      <c r="L56" s="6"/>
      <c r="N56" s="6"/>
      <c r="O56" s="6"/>
      <c r="P56" s="6"/>
      <c r="Q56" s="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3:255" ht="17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7.25">
      <c r="E58" s="6"/>
      <c r="J58" s="6"/>
      <c r="K58" s="6"/>
      <c r="N58" s="6"/>
      <c r="O58" s="6"/>
      <c r="P58" s="6"/>
      <c r="Q58" s="6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6"/>
      <c r="J59" s="6"/>
      <c r="K59" s="6"/>
      <c r="N59" s="6"/>
      <c r="P59" s="6"/>
      <c r="Q59" s="6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7.25">
      <c r="E60" s="6"/>
      <c r="J60" s="6"/>
      <c r="K60" s="6"/>
      <c r="N60" s="6"/>
      <c r="P60" s="6"/>
      <c r="Q60" s="6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3:255" ht="17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6"/>
      <c r="J62" s="6"/>
      <c r="K62" s="6"/>
      <c r="N62" s="6"/>
      <c r="O62" s="6"/>
      <c r="P62" s="6"/>
      <c r="Q62" s="6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7.25">
      <c r="E63" s="6"/>
      <c r="J63" s="6"/>
      <c r="K63" s="6"/>
      <c r="N63" s="6"/>
      <c r="O63" s="6"/>
      <c r="P63" s="6"/>
      <c r="Q63" s="6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5:255" ht="17.25">
      <c r="E64" s="6"/>
      <c r="J64" s="6"/>
      <c r="K64" s="6"/>
      <c r="N64" s="6"/>
      <c r="O64" s="6"/>
      <c r="P64" s="6"/>
      <c r="Q64" s="6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6"/>
      <c r="J65" s="6"/>
      <c r="K65" s="6"/>
      <c r="N65" s="6"/>
      <c r="O65" s="6"/>
      <c r="P65" s="6"/>
      <c r="Q65" s="6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6"/>
      <c r="J66" s="6"/>
      <c r="K66" s="6"/>
      <c r="N66" s="6"/>
      <c r="O66" s="6"/>
      <c r="P66" s="6"/>
      <c r="Q66" s="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7.25">
      <c r="E67" s="6"/>
      <c r="J67" s="6"/>
      <c r="K67" s="6"/>
      <c r="N67" s="6"/>
      <c r="O67" s="6"/>
      <c r="P67" s="6"/>
      <c r="Q67" s="6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6"/>
      <c r="J68" s="6"/>
      <c r="K68" s="6"/>
      <c r="N68" s="6"/>
      <c r="O68" s="6"/>
      <c r="P68" s="6"/>
      <c r="Q68" s="6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6"/>
      <c r="J69" s="6"/>
      <c r="K69" s="6"/>
      <c r="N69" s="6"/>
      <c r="O69" s="6"/>
      <c r="P69" s="6"/>
      <c r="Q69" s="6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6"/>
      <c r="J70" s="6"/>
      <c r="K70" s="6"/>
      <c r="N70" s="6"/>
      <c r="O70" s="6"/>
      <c r="P70" s="6"/>
      <c r="Q70" s="6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3:255" ht="17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6"/>
      <c r="J72" s="6"/>
      <c r="K72" s="6"/>
      <c r="N72" s="6"/>
      <c r="O72" s="6"/>
      <c r="P72" s="6"/>
      <c r="Q72" s="6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6"/>
      <c r="J73" s="6"/>
      <c r="K73" s="6"/>
      <c r="N73" s="6"/>
      <c r="O73" s="6"/>
      <c r="P73" s="6"/>
      <c r="Q73" s="6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6"/>
      <c r="J74" s="6"/>
      <c r="K74" s="6"/>
      <c r="N74" s="6"/>
      <c r="O74" s="6"/>
      <c r="P74" s="6"/>
      <c r="Q74" s="6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6"/>
      <c r="H75" s="6"/>
      <c r="J75" s="6"/>
      <c r="K75" s="6"/>
      <c r="N75" s="6"/>
      <c r="O75" s="6"/>
      <c r="P75" s="6"/>
      <c r="Q75" s="6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6"/>
      <c r="J76" s="6"/>
      <c r="K76" s="6"/>
      <c r="N76" s="6"/>
      <c r="O76" s="6"/>
      <c r="P76" s="6"/>
      <c r="Q76" s="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6"/>
      <c r="J77" s="6"/>
      <c r="K77" s="6"/>
      <c r="N77" s="6"/>
      <c r="O77" s="6"/>
      <c r="P77" s="6"/>
      <c r="Q77" s="6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6"/>
      <c r="J78" s="6"/>
      <c r="K78" s="6"/>
      <c r="N78" s="6"/>
      <c r="O78" s="6"/>
      <c r="P78" s="6"/>
      <c r="Q78" s="6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6"/>
      <c r="J79" s="6"/>
      <c r="K79" s="6"/>
      <c r="N79" s="6"/>
      <c r="O79" s="6"/>
      <c r="P79" s="6"/>
      <c r="Q79" s="6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3:255" ht="17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6"/>
      <c r="J81" s="6"/>
      <c r="K81" s="6"/>
      <c r="N81" s="6"/>
      <c r="O81" s="6"/>
      <c r="P81" s="6"/>
      <c r="Q81" s="6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6"/>
      <c r="J82" s="6"/>
      <c r="K82" s="6"/>
      <c r="N82" s="6"/>
      <c r="O82" s="6"/>
      <c r="P82" s="6"/>
      <c r="Q82" s="6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6"/>
      <c r="J83" s="6"/>
      <c r="K83" s="6"/>
      <c r="N83" s="6"/>
      <c r="O83" s="6"/>
      <c r="P83" s="6"/>
      <c r="Q83" s="6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6"/>
      <c r="J84" s="6"/>
      <c r="K84" s="6"/>
      <c r="N84" s="6"/>
      <c r="O84" s="6"/>
      <c r="P84" s="6"/>
      <c r="Q84" s="6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1:255" ht="17.25">
      <c r="K85" s="6"/>
      <c r="O85" s="6"/>
      <c r="P85" s="6"/>
      <c r="Q85" s="6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1:255" ht="17.25">
      <c r="K86" s="6"/>
      <c r="O86" s="6"/>
      <c r="P86" s="6"/>
      <c r="Q86" s="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1:255" ht="17.25">
      <c r="K87" s="6"/>
      <c r="O87" s="6"/>
      <c r="P87" s="6"/>
      <c r="Q87" s="6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1:255" ht="17.25">
      <c r="K88" s="6"/>
      <c r="O88" s="6"/>
      <c r="P88" s="6"/>
      <c r="Q88" s="6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1:255" ht="17.25">
      <c r="K89" s="6"/>
      <c r="O89" s="6"/>
      <c r="P89" s="6"/>
      <c r="Q89" s="6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1:255" ht="17.25">
      <c r="K90" s="6"/>
      <c r="O90" s="6"/>
      <c r="P90" s="6"/>
      <c r="Q90" s="6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1:255" ht="17.25">
      <c r="K91" s="6"/>
      <c r="O91" s="6"/>
      <c r="P91" s="6"/>
      <c r="Q91" s="6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6"/>
      <c r="O92" s="6"/>
      <c r="P92" s="6"/>
      <c r="Q92" s="6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6"/>
      <c r="O93" s="6"/>
      <c r="P93" s="6"/>
      <c r="Q93" s="6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6"/>
      <c r="O94" s="6"/>
      <c r="P94" s="6"/>
      <c r="Q94" s="6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1:255" ht="17.25">
      <c r="K95" s="6"/>
      <c r="O95" s="6"/>
      <c r="P95" s="6"/>
      <c r="Q95" s="6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5:255" ht="17.25">
      <c r="O96" s="6"/>
      <c r="P96" s="6"/>
      <c r="Q96" s="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5:255" ht="17.25">
      <c r="O97" s="6"/>
      <c r="P97" s="6"/>
      <c r="Q97" s="6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5:255" ht="17.25">
      <c r="O98" s="6"/>
      <c r="P98" s="6"/>
      <c r="Q98" s="6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5:255" ht="17.25">
      <c r="O99" s="6"/>
      <c r="P99" s="6"/>
      <c r="Q99" s="6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5:255" ht="17.25">
      <c r="O100" s="6"/>
      <c r="P100" s="6"/>
      <c r="Q100" s="6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5:255" ht="17.25">
      <c r="O101" s="6"/>
      <c r="P101" s="6"/>
      <c r="Q101" s="6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5:255" ht="17.25">
      <c r="O102" s="6"/>
      <c r="P102" s="6"/>
      <c r="Q102" s="6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5:255" ht="17.25">
      <c r="O103" s="6"/>
      <c r="P103" s="6"/>
      <c r="Q103" s="6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</sheetData>
  <mergeCells count="22">
    <mergeCell ref="O3:P5"/>
    <mergeCell ref="A4:B5"/>
    <mergeCell ref="A32:B32"/>
    <mergeCell ref="F3:F5"/>
    <mergeCell ref="G3:J3"/>
    <mergeCell ref="K3:N3"/>
    <mergeCell ref="G4:G5"/>
    <mergeCell ref="K4:K5"/>
    <mergeCell ref="H4:J4"/>
    <mergeCell ref="A3:B3"/>
    <mergeCell ref="A33:B33"/>
    <mergeCell ref="A6:A10"/>
    <mergeCell ref="A11:A12"/>
    <mergeCell ref="A13:A16"/>
    <mergeCell ref="A17:A22"/>
    <mergeCell ref="A28:A31"/>
    <mergeCell ref="A23:A27"/>
    <mergeCell ref="L4:N4"/>
    <mergeCell ref="C3:E3"/>
    <mergeCell ref="C4:C5"/>
    <mergeCell ref="D4:D5"/>
    <mergeCell ref="E4:E5"/>
  </mergeCells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02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4" sqref="D1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</v>
      </c>
      <c r="E1" s="3" t="s">
        <v>52</v>
      </c>
      <c r="M1" s="4" t="s">
        <v>23</v>
      </c>
      <c r="Q1" s="6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88" t="s">
        <v>2</v>
      </c>
      <c r="B3" s="89"/>
      <c r="C3" s="102" t="s">
        <v>33</v>
      </c>
      <c r="D3" s="103"/>
      <c r="E3" s="104"/>
      <c r="F3" s="78" t="s">
        <v>19</v>
      </c>
      <c r="G3" s="81" t="s">
        <v>34</v>
      </c>
      <c r="H3" s="82"/>
      <c r="I3" s="82"/>
      <c r="J3" s="83"/>
      <c r="K3" s="81" t="s">
        <v>35</v>
      </c>
      <c r="L3" s="82"/>
      <c r="M3" s="82"/>
      <c r="N3" s="83"/>
      <c r="O3" s="66" t="s">
        <v>39</v>
      </c>
      <c r="P3" s="6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72" t="s">
        <v>0</v>
      </c>
      <c r="B4" s="73"/>
      <c r="C4" s="84" t="s">
        <v>17</v>
      </c>
      <c r="D4" s="84" t="s">
        <v>18</v>
      </c>
      <c r="E4" s="84" t="s">
        <v>7</v>
      </c>
      <c r="F4" s="79"/>
      <c r="G4" s="84" t="s">
        <v>20</v>
      </c>
      <c r="H4" s="85" t="s">
        <v>36</v>
      </c>
      <c r="I4" s="86"/>
      <c r="J4" s="87"/>
      <c r="K4" s="84" t="s">
        <v>20</v>
      </c>
      <c r="L4" s="85" t="s">
        <v>36</v>
      </c>
      <c r="M4" s="86"/>
      <c r="N4" s="87"/>
      <c r="O4" s="68"/>
      <c r="P4" s="69"/>
      <c r="Q4" s="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74"/>
      <c r="B5" s="75"/>
      <c r="C5" s="80"/>
      <c r="D5" s="80"/>
      <c r="E5" s="80"/>
      <c r="F5" s="80"/>
      <c r="G5" s="80"/>
      <c r="H5" s="32" t="s">
        <v>21</v>
      </c>
      <c r="I5" s="32" t="s">
        <v>22</v>
      </c>
      <c r="J5" s="32" t="s">
        <v>37</v>
      </c>
      <c r="K5" s="80"/>
      <c r="L5" s="32" t="s">
        <v>38</v>
      </c>
      <c r="M5" s="32" t="s">
        <v>22</v>
      </c>
      <c r="N5" s="32" t="s">
        <v>37</v>
      </c>
      <c r="O5" s="70"/>
      <c r="P5" s="71"/>
      <c r="Q5" s="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92" t="s">
        <v>42</v>
      </c>
      <c r="B6" s="33" t="s">
        <v>3</v>
      </c>
      <c r="C6" s="8">
        <v>96483</v>
      </c>
      <c r="D6" s="8">
        <v>103381</v>
      </c>
      <c r="E6" s="9">
        <v>199864</v>
      </c>
      <c r="F6" s="8">
        <v>72875</v>
      </c>
      <c r="G6" s="8">
        <v>340</v>
      </c>
      <c r="H6" s="8">
        <v>133</v>
      </c>
      <c r="I6" s="8">
        <v>7</v>
      </c>
      <c r="J6" s="9">
        <v>480</v>
      </c>
      <c r="K6" s="8">
        <v>325</v>
      </c>
      <c r="L6" s="8">
        <v>172</v>
      </c>
      <c r="M6" s="8">
        <v>4</v>
      </c>
      <c r="N6" s="9">
        <v>501</v>
      </c>
      <c r="O6" s="10" t="s">
        <v>56</v>
      </c>
      <c r="P6" s="11">
        <v>21</v>
      </c>
      <c r="Q6" s="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93"/>
      <c r="B7" s="34" t="s">
        <v>4</v>
      </c>
      <c r="C7" s="12">
        <v>71800</v>
      </c>
      <c r="D7" s="12">
        <v>78659</v>
      </c>
      <c r="E7" s="13">
        <v>150459</v>
      </c>
      <c r="F7" s="12">
        <v>60023</v>
      </c>
      <c r="G7" s="12">
        <v>469</v>
      </c>
      <c r="H7" s="12">
        <v>119</v>
      </c>
      <c r="I7" s="12">
        <v>4</v>
      </c>
      <c r="J7" s="13">
        <v>592</v>
      </c>
      <c r="K7" s="12">
        <v>433</v>
      </c>
      <c r="L7" s="12">
        <v>116</v>
      </c>
      <c r="M7" s="12">
        <v>1</v>
      </c>
      <c r="N7" s="13">
        <v>550</v>
      </c>
      <c r="O7" s="14" t="s">
        <v>55</v>
      </c>
      <c r="P7" s="15">
        <v>42</v>
      </c>
      <c r="Q7" s="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93"/>
      <c r="B8" s="34" t="s">
        <v>5</v>
      </c>
      <c r="C8" s="12">
        <v>25002</v>
      </c>
      <c r="D8" s="12">
        <v>27809</v>
      </c>
      <c r="E8" s="13">
        <v>52811</v>
      </c>
      <c r="F8" s="12">
        <v>20106</v>
      </c>
      <c r="G8" s="12">
        <v>154</v>
      </c>
      <c r="H8" s="12">
        <v>37</v>
      </c>
      <c r="I8" s="12">
        <v>0</v>
      </c>
      <c r="J8" s="13">
        <v>191</v>
      </c>
      <c r="K8" s="12">
        <v>140</v>
      </c>
      <c r="L8" s="12">
        <v>44</v>
      </c>
      <c r="M8" s="12">
        <v>0</v>
      </c>
      <c r="N8" s="13">
        <v>184</v>
      </c>
      <c r="O8" s="14" t="s">
        <v>55</v>
      </c>
      <c r="P8" s="15">
        <v>7</v>
      </c>
      <c r="Q8" s="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93"/>
      <c r="B9" s="34" t="s">
        <v>6</v>
      </c>
      <c r="C9" s="16">
        <v>18120</v>
      </c>
      <c r="D9" s="16">
        <v>19206</v>
      </c>
      <c r="E9" s="13">
        <v>37326</v>
      </c>
      <c r="F9" s="16">
        <v>14435</v>
      </c>
      <c r="G9" s="16">
        <v>91</v>
      </c>
      <c r="H9" s="16">
        <v>23</v>
      </c>
      <c r="I9" s="12">
        <v>0</v>
      </c>
      <c r="J9" s="13">
        <v>114</v>
      </c>
      <c r="K9" s="16">
        <v>85</v>
      </c>
      <c r="L9" s="16">
        <v>34</v>
      </c>
      <c r="M9" s="12">
        <v>0</v>
      </c>
      <c r="N9" s="13">
        <v>119</v>
      </c>
      <c r="O9" s="14" t="s">
        <v>56</v>
      </c>
      <c r="P9" s="15">
        <v>5</v>
      </c>
      <c r="Q9" s="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94"/>
      <c r="B10" s="35" t="s">
        <v>7</v>
      </c>
      <c r="C10" s="29">
        <v>211405</v>
      </c>
      <c r="D10" s="29">
        <v>229055</v>
      </c>
      <c r="E10" s="29">
        <v>440460</v>
      </c>
      <c r="F10" s="29">
        <v>167439</v>
      </c>
      <c r="G10" s="29">
        <v>1054</v>
      </c>
      <c r="H10" s="29">
        <v>312</v>
      </c>
      <c r="I10" s="29">
        <v>11</v>
      </c>
      <c r="J10" s="29">
        <v>1377</v>
      </c>
      <c r="K10" s="29">
        <v>983</v>
      </c>
      <c r="L10" s="29">
        <v>366</v>
      </c>
      <c r="M10" s="29">
        <v>5</v>
      </c>
      <c r="N10" s="29">
        <v>1354</v>
      </c>
      <c r="O10" s="30" t="s">
        <v>55</v>
      </c>
      <c r="P10" s="31">
        <v>23</v>
      </c>
      <c r="Q10" s="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95" t="s">
        <v>24</v>
      </c>
      <c r="B11" s="36" t="s">
        <v>8</v>
      </c>
      <c r="C11" s="26">
        <v>6621</v>
      </c>
      <c r="D11" s="26">
        <v>7187</v>
      </c>
      <c r="E11" s="25">
        <v>13808</v>
      </c>
      <c r="F11" s="26">
        <v>4260</v>
      </c>
      <c r="G11" s="26">
        <v>18</v>
      </c>
      <c r="H11" s="26">
        <v>5</v>
      </c>
      <c r="I11" s="26">
        <v>1</v>
      </c>
      <c r="J11" s="25">
        <v>24</v>
      </c>
      <c r="K11" s="26">
        <v>20</v>
      </c>
      <c r="L11" s="26">
        <v>16</v>
      </c>
      <c r="M11" s="26">
        <v>0</v>
      </c>
      <c r="N11" s="25">
        <v>36</v>
      </c>
      <c r="O11" s="27" t="s">
        <v>56</v>
      </c>
      <c r="P11" s="28">
        <v>12</v>
      </c>
      <c r="Q11" s="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96"/>
      <c r="B12" s="37" t="s">
        <v>7</v>
      </c>
      <c r="C12" s="17">
        <v>6621</v>
      </c>
      <c r="D12" s="17">
        <v>7187</v>
      </c>
      <c r="E12" s="17">
        <v>13808</v>
      </c>
      <c r="F12" s="17">
        <v>4260</v>
      </c>
      <c r="G12" s="17">
        <v>18</v>
      </c>
      <c r="H12" s="17">
        <v>5</v>
      </c>
      <c r="I12" s="17">
        <v>1</v>
      </c>
      <c r="J12" s="17">
        <v>24</v>
      </c>
      <c r="K12" s="17">
        <v>20</v>
      </c>
      <c r="L12" s="17">
        <v>16</v>
      </c>
      <c r="M12" s="17">
        <v>0</v>
      </c>
      <c r="N12" s="17">
        <v>36</v>
      </c>
      <c r="O12" s="18" t="s">
        <v>56</v>
      </c>
      <c r="P12" s="19">
        <v>12</v>
      </c>
      <c r="Q12" s="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97" t="s">
        <v>43</v>
      </c>
      <c r="B13" s="33" t="s">
        <v>45</v>
      </c>
      <c r="C13" s="8">
        <v>2201</v>
      </c>
      <c r="D13" s="8">
        <v>2413</v>
      </c>
      <c r="E13" s="9">
        <v>4614</v>
      </c>
      <c r="F13" s="8">
        <v>1589</v>
      </c>
      <c r="G13" s="8">
        <v>6</v>
      </c>
      <c r="H13" s="8">
        <v>1</v>
      </c>
      <c r="I13" s="8">
        <v>0</v>
      </c>
      <c r="J13" s="9">
        <v>7</v>
      </c>
      <c r="K13" s="8">
        <v>10</v>
      </c>
      <c r="L13" s="8">
        <v>7</v>
      </c>
      <c r="M13" s="8">
        <v>0</v>
      </c>
      <c r="N13" s="9">
        <v>17</v>
      </c>
      <c r="O13" s="10" t="s">
        <v>56</v>
      </c>
      <c r="P13" s="11">
        <v>10</v>
      </c>
      <c r="Q13" s="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98"/>
      <c r="B14" s="34" t="s">
        <v>46</v>
      </c>
      <c r="C14" s="12">
        <v>4268</v>
      </c>
      <c r="D14" s="12">
        <v>4708</v>
      </c>
      <c r="E14" s="13">
        <v>8976</v>
      </c>
      <c r="F14" s="12">
        <v>2804</v>
      </c>
      <c r="G14" s="12">
        <v>15</v>
      </c>
      <c r="H14" s="12">
        <v>1</v>
      </c>
      <c r="I14" s="12">
        <v>0</v>
      </c>
      <c r="J14" s="13">
        <v>16</v>
      </c>
      <c r="K14" s="12">
        <v>14</v>
      </c>
      <c r="L14" s="12">
        <v>12</v>
      </c>
      <c r="M14" s="12">
        <v>0</v>
      </c>
      <c r="N14" s="13">
        <v>26</v>
      </c>
      <c r="O14" s="14" t="s">
        <v>56</v>
      </c>
      <c r="P14" s="15">
        <v>10</v>
      </c>
      <c r="Q14" s="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8"/>
      <c r="B15" s="34" t="s">
        <v>29</v>
      </c>
      <c r="C15" s="12">
        <v>9741</v>
      </c>
      <c r="D15" s="12">
        <v>10499</v>
      </c>
      <c r="E15" s="13">
        <v>20240</v>
      </c>
      <c r="F15" s="12">
        <v>5681</v>
      </c>
      <c r="G15" s="12">
        <v>47</v>
      </c>
      <c r="H15" s="12">
        <v>6</v>
      </c>
      <c r="I15" s="12">
        <v>0</v>
      </c>
      <c r="J15" s="13">
        <v>53</v>
      </c>
      <c r="K15" s="12">
        <v>40</v>
      </c>
      <c r="L15" s="12">
        <v>19</v>
      </c>
      <c r="M15" s="12">
        <v>0</v>
      </c>
      <c r="N15" s="13">
        <v>59</v>
      </c>
      <c r="O15" s="14" t="s">
        <v>56</v>
      </c>
      <c r="P15" s="15">
        <v>6</v>
      </c>
      <c r="Q15" s="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 thickBot="1">
      <c r="A16" s="99"/>
      <c r="B16" s="37" t="s">
        <v>7</v>
      </c>
      <c r="C16" s="17">
        <v>16210</v>
      </c>
      <c r="D16" s="17">
        <v>17620</v>
      </c>
      <c r="E16" s="17">
        <v>33830</v>
      </c>
      <c r="F16" s="17">
        <v>10074</v>
      </c>
      <c r="G16" s="17">
        <v>68</v>
      </c>
      <c r="H16" s="17">
        <v>8</v>
      </c>
      <c r="I16" s="17">
        <v>0</v>
      </c>
      <c r="J16" s="17">
        <v>76</v>
      </c>
      <c r="K16" s="17">
        <v>64</v>
      </c>
      <c r="L16" s="17">
        <v>38</v>
      </c>
      <c r="M16" s="17">
        <v>0</v>
      </c>
      <c r="N16" s="17">
        <v>102</v>
      </c>
      <c r="O16" s="18" t="s">
        <v>56</v>
      </c>
      <c r="P16" s="19">
        <v>26</v>
      </c>
      <c r="Q16" s="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 thickTop="1">
      <c r="A17" s="97" t="s">
        <v>30</v>
      </c>
      <c r="B17" s="33" t="s">
        <v>9</v>
      </c>
      <c r="C17" s="8">
        <v>3703</v>
      </c>
      <c r="D17" s="8">
        <v>4071</v>
      </c>
      <c r="E17" s="9">
        <v>7774</v>
      </c>
      <c r="F17" s="8">
        <v>2683</v>
      </c>
      <c r="G17" s="8">
        <v>17</v>
      </c>
      <c r="H17" s="8">
        <v>3</v>
      </c>
      <c r="I17" s="8">
        <v>0</v>
      </c>
      <c r="J17" s="9">
        <v>20</v>
      </c>
      <c r="K17" s="8">
        <v>15</v>
      </c>
      <c r="L17" s="8">
        <v>8</v>
      </c>
      <c r="M17" s="8">
        <v>0</v>
      </c>
      <c r="N17" s="9">
        <v>23</v>
      </c>
      <c r="O17" s="10" t="s">
        <v>56</v>
      </c>
      <c r="P17" s="11">
        <v>3</v>
      </c>
      <c r="Q17" s="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98"/>
      <c r="B18" s="34" t="s">
        <v>25</v>
      </c>
      <c r="C18" s="12">
        <v>8679</v>
      </c>
      <c r="D18" s="12">
        <v>9347</v>
      </c>
      <c r="E18" s="13">
        <v>18026</v>
      </c>
      <c r="F18" s="12">
        <v>5601</v>
      </c>
      <c r="G18" s="12">
        <v>47</v>
      </c>
      <c r="H18" s="12">
        <v>17</v>
      </c>
      <c r="I18" s="12">
        <v>0</v>
      </c>
      <c r="J18" s="13">
        <v>64</v>
      </c>
      <c r="K18" s="12">
        <v>53</v>
      </c>
      <c r="L18" s="12">
        <v>8</v>
      </c>
      <c r="M18" s="12">
        <v>0</v>
      </c>
      <c r="N18" s="13">
        <v>61</v>
      </c>
      <c r="O18" s="14" t="s">
        <v>55</v>
      </c>
      <c r="P18" s="15">
        <v>3</v>
      </c>
      <c r="Q18" s="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98"/>
      <c r="B19" s="34" t="s">
        <v>26</v>
      </c>
      <c r="C19" s="12">
        <v>9612</v>
      </c>
      <c r="D19" s="12">
        <v>10623</v>
      </c>
      <c r="E19" s="13">
        <v>20235</v>
      </c>
      <c r="F19" s="12">
        <v>6331</v>
      </c>
      <c r="G19" s="12">
        <v>31</v>
      </c>
      <c r="H19" s="12">
        <v>12</v>
      </c>
      <c r="I19" s="12">
        <v>1</v>
      </c>
      <c r="J19" s="13">
        <v>44</v>
      </c>
      <c r="K19" s="12">
        <v>39</v>
      </c>
      <c r="L19" s="12">
        <v>20</v>
      </c>
      <c r="M19" s="12">
        <v>0</v>
      </c>
      <c r="N19" s="13">
        <v>59</v>
      </c>
      <c r="O19" s="14" t="s">
        <v>56</v>
      </c>
      <c r="P19" s="15">
        <v>15</v>
      </c>
      <c r="Q19" s="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98"/>
      <c r="B20" s="34" t="s">
        <v>54</v>
      </c>
      <c r="C20" s="12">
        <v>8074</v>
      </c>
      <c r="D20" s="12">
        <v>8706</v>
      </c>
      <c r="E20" s="13">
        <v>16780</v>
      </c>
      <c r="F20" s="12">
        <v>4997</v>
      </c>
      <c r="G20" s="12">
        <v>41</v>
      </c>
      <c r="H20" s="12">
        <v>10</v>
      </c>
      <c r="I20" s="12">
        <v>0</v>
      </c>
      <c r="J20" s="13">
        <v>51</v>
      </c>
      <c r="K20" s="12">
        <v>37</v>
      </c>
      <c r="L20" s="12">
        <v>20</v>
      </c>
      <c r="M20" s="12">
        <v>0</v>
      </c>
      <c r="N20" s="13">
        <v>57</v>
      </c>
      <c r="O20" s="14" t="s">
        <v>56</v>
      </c>
      <c r="P20" s="15">
        <v>6</v>
      </c>
      <c r="Q20" s="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 thickBot="1">
      <c r="A21" s="99"/>
      <c r="B21" s="37" t="s">
        <v>7</v>
      </c>
      <c r="C21" s="17">
        <v>30068</v>
      </c>
      <c r="D21" s="17">
        <v>32747</v>
      </c>
      <c r="E21" s="17">
        <v>62815</v>
      </c>
      <c r="F21" s="17">
        <v>19612</v>
      </c>
      <c r="G21" s="17">
        <v>136</v>
      </c>
      <c r="H21" s="17">
        <v>42</v>
      </c>
      <c r="I21" s="17">
        <v>1</v>
      </c>
      <c r="J21" s="17">
        <v>179</v>
      </c>
      <c r="K21" s="17">
        <v>144</v>
      </c>
      <c r="L21" s="17">
        <v>56</v>
      </c>
      <c r="M21" s="17">
        <v>0</v>
      </c>
      <c r="N21" s="17">
        <v>200</v>
      </c>
      <c r="O21" s="18" t="s">
        <v>56</v>
      </c>
      <c r="P21" s="19">
        <v>21</v>
      </c>
      <c r="Q21" s="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 thickTop="1">
      <c r="A22" s="97" t="s">
        <v>31</v>
      </c>
      <c r="B22" s="33" t="s">
        <v>12</v>
      </c>
      <c r="C22" s="8">
        <v>1451</v>
      </c>
      <c r="D22" s="8">
        <v>1675</v>
      </c>
      <c r="E22" s="9">
        <v>3126</v>
      </c>
      <c r="F22" s="8">
        <v>881</v>
      </c>
      <c r="G22" s="8">
        <v>4</v>
      </c>
      <c r="H22" s="8">
        <v>3</v>
      </c>
      <c r="I22" s="8">
        <v>0</v>
      </c>
      <c r="J22" s="9">
        <v>7</v>
      </c>
      <c r="K22" s="8">
        <v>9</v>
      </c>
      <c r="L22" s="8">
        <v>0</v>
      </c>
      <c r="M22" s="8">
        <v>0</v>
      </c>
      <c r="N22" s="9">
        <v>9</v>
      </c>
      <c r="O22" s="10" t="s">
        <v>56</v>
      </c>
      <c r="P22" s="11">
        <v>2</v>
      </c>
      <c r="Q22" s="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100"/>
      <c r="B23" s="34" t="s">
        <v>13</v>
      </c>
      <c r="C23" s="12">
        <v>9298</v>
      </c>
      <c r="D23" s="12">
        <v>10167</v>
      </c>
      <c r="E23" s="13">
        <v>19465</v>
      </c>
      <c r="F23" s="12">
        <v>5817</v>
      </c>
      <c r="G23" s="12">
        <v>33</v>
      </c>
      <c r="H23" s="12">
        <v>8</v>
      </c>
      <c r="I23" s="12">
        <v>0</v>
      </c>
      <c r="J23" s="13">
        <v>41</v>
      </c>
      <c r="K23" s="12">
        <v>34</v>
      </c>
      <c r="L23" s="12">
        <v>16</v>
      </c>
      <c r="M23" s="12">
        <v>0</v>
      </c>
      <c r="N23" s="13">
        <v>50</v>
      </c>
      <c r="O23" s="14" t="s">
        <v>56</v>
      </c>
      <c r="P23" s="15">
        <v>9</v>
      </c>
      <c r="Q23" s="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100"/>
      <c r="B24" s="34" t="s">
        <v>27</v>
      </c>
      <c r="C24" s="12">
        <v>5787</v>
      </c>
      <c r="D24" s="12">
        <v>6431</v>
      </c>
      <c r="E24" s="13">
        <v>12218</v>
      </c>
      <c r="F24" s="12">
        <v>3739</v>
      </c>
      <c r="G24" s="12">
        <v>18</v>
      </c>
      <c r="H24" s="12">
        <v>7</v>
      </c>
      <c r="I24" s="12">
        <v>0</v>
      </c>
      <c r="J24" s="13">
        <v>25</v>
      </c>
      <c r="K24" s="12">
        <v>24</v>
      </c>
      <c r="L24" s="12">
        <v>14</v>
      </c>
      <c r="M24" s="12">
        <v>0</v>
      </c>
      <c r="N24" s="13">
        <v>38</v>
      </c>
      <c r="O24" s="14" t="s">
        <v>56</v>
      </c>
      <c r="P24" s="15">
        <v>13</v>
      </c>
      <c r="Q24" s="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100"/>
      <c r="B25" s="34" t="s">
        <v>28</v>
      </c>
      <c r="C25" s="12">
        <v>5951</v>
      </c>
      <c r="D25" s="12">
        <v>6503</v>
      </c>
      <c r="E25" s="13">
        <v>12454</v>
      </c>
      <c r="F25" s="12">
        <v>3741</v>
      </c>
      <c r="G25" s="12">
        <v>19</v>
      </c>
      <c r="H25" s="12">
        <v>6</v>
      </c>
      <c r="I25" s="12">
        <v>0</v>
      </c>
      <c r="J25" s="13">
        <v>25</v>
      </c>
      <c r="K25" s="12">
        <v>26</v>
      </c>
      <c r="L25" s="12">
        <v>12</v>
      </c>
      <c r="M25" s="12">
        <v>0</v>
      </c>
      <c r="N25" s="13">
        <v>38</v>
      </c>
      <c r="O25" s="14" t="s">
        <v>56</v>
      </c>
      <c r="P25" s="15">
        <v>13</v>
      </c>
      <c r="Q25" s="7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 thickBot="1">
      <c r="A26" s="101"/>
      <c r="B26" s="37" t="s">
        <v>7</v>
      </c>
      <c r="C26" s="17">
        <v>22487</v>
      </c>
      <c r="D26" s="17">
        <v>24776</v>
      </c>
      <c r="E26" s="17">
        <v>47263</v>
      </c>
      <c r="F26" s="17">
        <v>14178</v>
      </c>
      <c r="G26" s="17">
        <v>74</v>
      </c>
      <c r="H26" s="17">
        <v>24</v>
      </c>
      <c r="I26" s="17">
        <v>0</v>
      </c>
      <c r="J26" s="17">
        <v>98</v>
      </c>
      <c r="K26" s="17">
        <v>93</v>
      </c>
      <c r="L26" s="17">
        <v>42</v>
      </c>
      <c r="M26" s="17">
        <v>0</v>
      </c>
      <c r="N26" s="17">
        <v>135</v>
      </c>
      <c r="O26" s="18" t="s">
        <v>56</v>
      </c>
      <c r="P26" s="19">
        <v>37</v>
      </c>
      <c r="Q26" s="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Top="1">
      <c r="A27" s="97" t="s">
        <v>44</v>
      </c>
      <c r="B27" s="33" t="s">
        <v>14</v>
      </c>
      <c r="C27" s="8">
        <v>3032</v>
      </c>
      <c r="D27" s="8">
        <v>3433</v>
      </c>
      <c r="E27" s="9">
        <v>6465</v>
      </c>
      <c r="F27" s="8">
        <v>2372</v>
      </c>
      <c r="G27" s="8">
        <v>7</v>
      </c>
      <c r="H27" s="8">
        <v>5</v>
      </c>
      <c r="I27" s="8">
        <v>0</v>
      </c>
      <c r="J27" s="9">
        <v>12</v>
      </c>
      <c r="K27" s="8">
        <v>13</v>
      </c>
      <c r="L27" s="8">
        <v>17</v>
      </c>
      <c r="M27" s="8">
        <v>0</v>
      </c>
      <c r="N27" s="9">
        <v>30</v>
      </c>
      <c r="O27" s="10" t="s">
        <v>56</v>
      </c>
      <c r="P27" s="11">
        <v>18</v>
      </c>
      <c r="Q27" s="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98"/>
      <c r="B28" s="34" t="s">
        <v>15</v>
      </c>
      <c r="C28" s="12">
        <v>2021</v>
      </c>
      <c r="D28" s="12">
        <v>2278</v>
      </c>
      <c r="E28" s="13">
        <v>4299</v>
      </c>
      <c r="F28" s="12">
        <v>1564</v>
      </c>
      <c r="G28" s="12">
        <v>8</v>
      </c>
      <c r="H28" s="12">
        <v>2</v>
      </c>
      <c r="I28" s="12">
        <v>0</v>
      </c>
      <c r="J28" s="13">
        <v>10</v>
      </c>
      <c r="K28" s="12">
        <v>9</v>
      </c>
      <c r="L28" s="12">
        <v>8</v>
      </c>
      <c r="M28" s="12">
        <v>0</v>
      </c>
      <c r="N28" s="13">
        <v>17</v>
      </c>
      <c r="O28" s="14" t="s">
        <v>56</v>
      </c>
      <c r="P28" s="15">
        <v>7</v>
      </c>
      <c r="Q28" s="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98"/>
      <c r="B29" s="34" t="s">
        <v>16</v>
      </c>
      <c r="C29" s="16">
        <v>1814</v>
      </c>
      <c r="D29" s="16">
        <v>2033</v>
      </c>
      <c r="E29" s="13">
        <v>3847</v>
      </c>
      <c r="F29" s="16">
        <v>1170</v>
      </c>
      <c r="G29" s="16">
        <v>4</v>
      </c>
      <c r="H29" s="12">
        <v>1</v>
      </c>
      <c r="I29" s="12">
        <v>0</v>
      </c>
      <c r="J29" s="13">
        <v>5</v>
      </c>
      <c r="K29" s="16">
        <v>9</v>
      </c>
      <c r="L29" s="16">
        <v>4</v>
      </c>
      <c r="M29" s="12">
        <v>0</v>
      </c>
      <c r="N29" s="13">
        <v>13</v>
      </c>
      <c r="O29" s="14" t="s">
        <v>56</v>
      </c>
      <c r="P29" s="15">
        <v>8</v>
      </c>
      <c r="Q29" s="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 thickBot="1">
      <c r="A30" s="99"/>
      <c r="B30" s="37" t="s">
        <v>7</v>
      </c>
      <c r="C30" s="17">
        <v>6867</v>
      </c>
      <c r="D30" s="17">
        <v>7744</v>
      </c>
      <c r="E30" s="17">
        <v>14611</v>
      </c>
      <c r="F30" s="17">
        <v>5106</v>
      </c>
      <c r="G30" s="17">
        <v>19</v>
      </c>
      <c r="H30" s="17">
        <v>8</v>
      </c>
      <c r="I30" s="17">
        <v>0</v>
      </c>
      <c r="J30" s="17">
        <v>27</v>
      </c>
      <c r="K30" s="17">
        <v>31</v>
      </c>
      <c r="L30" s="17">
        <v>29</v>
      </c>
      <c r="M30" s="17">
        <v>0</v>
      </c>
      <c r="N30" s="17">
        <v>60</v>
      </c>
      <c r="O30" s="18" t="s">
        <v>56</v>
      </c>
      <c r="P30" s="19">
        <v>33</v>
      </c>
      <c r="Q30" s="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 thickBot="1" thickTop="1">
      <c r="A31" s="76" t="s">
        <v>40</v>
      </c>
      <c r="B31" s="77"/>
      <c r="C31" s="20">
        <v>82253</v>
      </c>
      <c r="D31" s="20">
        <v>90074</v>
      </c>
      <c r="E31" s="20">
        <v>172327</v>
      </c>
      <c r="F31" s="20">
        <v>53230</v>
      </c>
      <c r="G31" s="20">
        <v>315</v>
      </c>
      <c r="H31" s="20">
        <v>87</v>
      </c>
      <c r="I31" s="20">
        <v>2</v>
      </c>
      <c r="J31" s="20">
        <v>404</v>
      </c>
      <c r="K31" s="20">
        <v>352</v>
      </c>
      <c r="L31" s="20">
        <v>181</v>
      </c>
      <c r="M31" s="20">
        <v>0</v>
      </c>
      <c r="N31" s="20">
        <v>533</v>
      </c>
      <c r="O31" s="21" t="s">
        <v>56</v>
      </c>
      <c r="P31" s="22">
        <v>129</v>
      </c>
      <c r="Q31" s="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 thickBot="1" thickTop="1">
      <c r="A32" s="90" t="s">
        <v>41</v>
      </c>
      <c r="B32" s="91"/>
      <c r="C32" s="23">
        <v>293658</v>
      </c>
      <c r="D32" s="23">
        <v>319129</v>
      </c>
      <c r="E32" s="23">
        <v>612787</v>
      </c>
      <c r="F32" s="23">
        <v>220669</v>
      </c>
      <c r="G32" s="23">
        <v>1369</v>
      </c>
      <c r="H32" s="23">
        <v>399</v>
      </c>
      <c r="I32" s="23">
        <v>13</v>
      </c>
      <c r="J32" s="23">
        <v>1781</v>
      </c>
      <c r="K32" s="23">
        <v>1335</v>
      </c>
      <c r="L32" s="23">
        <v>547</v>
      </c>
      <c r="M32" s="23">
        <v>5</v>
      </c>
      <c r="N32" s="23">
        <v>1887</v>
      </c>
      <c r="O32" s="23" t="s">
        <v>56</v>
      </c>
      <c r="P32" s="24">
        <v>106</v>
      </c>
      <c r="Q32" s="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Top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5:255" ht="21" customHeight="1">
      <c r="O34" s="6"/>
      <c r="P34" s="6"/>
      <c r="Q34" s="6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4:255" ht="21" customHeight="1">
      <c r="D35" s="6"/>
      <c r="H35" s="6"/>
      <c r="I35" s="6"/>
      <c r="J35" s="6"/>
      <c r="K35" s="6"/>
      <c r="L35" s="6"/>
      <c r="O35" s="6"/>
      <c r="P35" s="6"/>
      <c r="Q35" s="6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4:255" ht="21" customHeight="1">
      <c r="D36" s="6"/>
      <c r="H36" s="6"/>
      <c r="I36" s="6"/>
      <c r="J36" s="6"/>
      <c r="K36" s="6"/>
      <c r="L36" s="6"/>
      <c r="O36" s="6"/>
      <c r="P36" s="6"/>
      <c r="Q36" s="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3:255" ht="21" customHeight="1">
      <c r="C37" s="4"/>
      <c r="D37" s="6"/>
      <c r="H37" s="6"/>
      <c r="I37" s="6"/>
      <c r="J37" s="6"/>
      <c r="K37" s="6"/>
      <c r="L37" s="6"/>
      <c r="O37" s="6"/>
      <c r="P37" s="6"/>
      <c r="Q37" s="6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4:255" ht="21" customHeight="1">
      <c r="D38" s="6"/>
      <c r="H38" s="6"/>
      <c r="I38" s="6"/>
      <c r="J38" s="6"/>
      <c r="K38" s="6"/>
      <c r="L38" s="6"/>
      <c r="O38" s="6"/>
      <c r="P38" s="6"/>
      <c r="Q38" s="6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4:255" ht="21.75" customHeight="1">
      <c r="D39" s="6"/>
      <c r="E39" s="6"/>
      <c r="H39" s="6"/>
      <c r="I39" s="6"/>
      <c r="J39" s="6"/>
      <c r="K39" s="6"/>
      <c r="L39" s="6"/>
      <c r="N39" s="6"/>
      <c r="O39" s="6"/>
      <c r="P39" s="6"/>
      <c r="Q39" s="6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5:255" ht="19.5" customHeight="1">
      <c r="E40" s="6"/>
      <c r="H40" s="6"/>
      <c r="I40" s="6"/>
      <c r="J40" s="6"/>
      <c r="K40" s="6"/>
      <c r="L40" s="6"/>
      <c r="N40" s="6"/>
      <c r="O40" s="6"/>
      <c r="P40" s="6"/>
      <c r="Q40" s="6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5:255" ht="19.5" customHeight="1">
      <c r="E41" s="6"/>
      <c r="J41" s="6"/>
      <c r="K41" s="6"/>
      <c r="L41" s="6"/>
      <c r="N41" s="6"/>
      <c r="O41" s="6"/>
      <c r="P41" s="6"/>
      <c r="Q41" s="6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5:255" ht="19.5" customHeight="1">
      <c r="E42" s="6"/>
      <c r="J42" s="6"/>
      <c r="K42" s="6"/>
      <c r="L42" s="6"/>
      <c r="N42" s="6"/>
      <c r="O42" s="6"/>
      <c r="P42" s="6"/>
      <c r="Q42" s="6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3:255" ht="19.5" customHeight="1">
      <c r="C43" s="6"/>
      <c r="D43" s="6"/>
      <c r="E43" s="6"/>
      <c r="I43" s="6"/>
      <c r="J43" s="6"/>
      <c r="K43" s="6"/>
      <c r="L43" s="6"/>
      <c r="M43" s="6"/>
      <c r="N43" s="6"/>
      <c r="O43" s="6"/>
      <c r="P43" s="6"/>
      <c r="Q43" s="6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7:255" ht="19.5" customHeight="1">
      <c r="G44" s="6"/>
      <c r="H44" s="6"/>
      <c r="I44" s="6"/>
      <c r="J44" s="6"/>
      <c r="K44" s="6"/>
      <c r="L44" s="6"/>
      <c r="N44" s="6"/>
      <c r="O44" s="6"/>
      <c r="P44" s="6"/>
      <c r="Q44" s="6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5:255" ht="19.5" customHeight="1">
      <c r="E45" s="6"/>
      <c r="F45" s="6"/>
      <c r="G45" s="6"/>
      <c r="H45" s="6"/>
      <c r="I45" s="6"/>
      <c r="J45" s="6"/>
      <c r="K45" s="6"/>
      <c r="L45" s="6"/>
      <c r="N45" s="6"/>
      <c r="O45" s="6"/>
      <c r="P45" s="6"/>
      <c r="Q45" s="6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5:255" ht="19.5" customHeight="1">
      <c r="E46" s="6"/>
      <c r="G46" s="6"/>
      <c r="H46" s="6"/>
      <c r="I46" s="6"/>
      <c r="J46" s="6"/>
      <c r="K46" s="6"/>
      <c r="L46" s="6"/>
      <c r="N46" s="6"/>
      <c r="O46" s="6"/>
      <c r="P46" s="6"/>
      <c r="Q46" s="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3:255" ht="19.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5:255" ht="19.5" customHeight="1">
      <c r="E48" s="6"/>
      <c r="F48" s="6"/>
      <c r="G48" s="6"/>
      <c r="H48" s="6"/>
      <c r="I48" s="6"/>
      <c r="J48" s="6"/>
      <c r="K48" s="6"/>
      <c r="L48" s="6"/>
      <c r="N48" s="6"/>
      <c r="O48" s="6"/>
      <c r="P48" s="6"/>
      <c r="Q48" s="6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7.25">
      <c r="E49" s="6"/>
      <c r="F49" s="6"/>
      <c r="G49" s="6"/>
      <c r="H49" s="6"/>
      <c r="I49" s="6"/>
      <c r="N49" s="6"/>
      <c r="O49" s="6"/>
      <c r="P49" s="6"/>
      <c r="Q49" s="6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7:255" ht="17.25">
      <c r="G50" s="6"/>
      <c r="H50" s="6"/>
      <c r="I50" s="6"/>
      <c r="N50" s="6"/>
      <c r="O50" s="6"/>
      <c r="P50" s="6"/>
      <c r="Q50" s="6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5:255" ht="17.25">
      <c r="E51" s="6"/>
      <c r="G51" s="6"/>
      <c r="H51" s="6"/>
      <c r="I51" s="6"/>
      <c r="K51" s="6"/>
      <c r="N51" s="6"/>
      <c r="O51" s="6"/>
      <c r="P51" s="6"/>
      <c r="Q51" s="6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5:255" ht="17.25">
      <c r="E52" s="6"/>
      <c r="F52" s="4"/>
      <c r="G52" s="6"/>
      <c r="H52" s="6"/>
      <c r="I52" s="6"/>
      <c r="J52" s="6"/>
      <c r="K52" s="6"/>
      <c r="L52" s="6"/>
      <c r="N52" s="6"/>
      <c r="O52" s="6"/>
      <c r="P52" s="6"/>
      <c r="Q52" s="6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7.25">
      <c r="E53" s="6"/>
      <c r="F53" s="6"/>
      <c r="G53" s="6"/>
      <c r="H53" s="6"/>
      <c r="I53" s="6"/>
      <c r="J53" s="6"/>
      <c r="K53" s="6"/>
      <c r="L53" s="6"/>
      <c r="N53" s="6"/>
      <c r="O53" s="6"/>
      <c r="P53" s="6"/>
      <c r="Q53" s="6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5:255" ht="17.25">
      <c r="E54" s="6"/>
      <c r="F54" s="6"/>
      <c r="G54" s="6"/>
      <c r="H54" s="6"/>
      <c r="I54" s="6"/>
      <c r="J54" s="6"/>
      <c r="K54" s="6"/>
      <c r="L54" s="6"/>
      <c r="N54" s="6"/>
      <c r="O54" s="6"/>
      <c r="P54" s="6"/>
      <c r="Q54" s="6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5:255" ht="17.25">
      <c r="E55" s="6"/>
      <c r="F55" s="6"/>
      <c r="G55" s="6"/>
      <c r="H55" s="6"/>
      <c r="I55" s="6"/>
      <c r="J55" s="6"/>
      <c r="K55" s="6"/>
      <c r="L55" s="6"/>
      <c r="N55" s="6"/>
      <c r="O55" s="6"/>
      <c r="P55" s="6"/>
      <c r="Q55" s="6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3:255" ht="17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5:255" ht="17.25">
      <c r="E57" s="6"/>
      <c r="J57" s="6"/>
      <c r="K57" s="6"/>
      <c r="N57" s="6"/>
      <c r="O57" s="6"/>
      <c r="P57" s="6"/>
      <c r="Q57" s="6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7.25">
      <c r="E58" s="6"/>
      <c r="J58" s="6"/>
      <c r="K58" s="6"/>
      <c r="N58" s="6"/>
      <c r="P58" s="6"/>
      <c r="Q58" s="6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6"/>
      <c r="J59" s="6"/>
      <c r="K59" s="6"/>
      <c r="N59" s="6"/>
      <c r="P59" s="6"/>
      <c r="Q59" s="6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3:255" ht="17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7.25">
      <c r="E61" s="6"/>
      <c r="J61" s="6"/>
      <c r="K61" s="6"/>
      <c r="N61" s="6"/>
      <c r="O61" s="6"/>
      <c r="P61" s="6"/>
      <c r="Q61" s="6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6"/>
      <c r="J62" s="6"/>
      <c r="K62" s="6"/>
      <c r="N62" s="6"/>
      <c r="O62" s="6"/>
      <c r="P62" s="6"/>
      <c r="Q62" s="6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7.25">
      <c r="E63" s="6"/>
      <c r="J63" s="6"/>
      <c r="K63" s="6"/>
      <c r="N63" s="6"/>
      <c r="O63" s="6"/>
      <c r="P63" s="6"/>
      <c r="Q63" s="6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5:255" ht="17.25">
      <c r="E64" s="6"/>
      <c r="J64" s="6"/>
      <c r="K64" s="6"/>
      <c r="N64" s="6"/>
      <c r="O64" s="6"/>
      <c r="P64" s="6"/>
      <c r="Q64" s="6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6"/>
      <c r="J65" s="6"/>
      <c r="K65" s="6"/>
      <c r="N65" s="6"/>
      <c r="O65" s="6"/>
      <c r="P65" s="6"/>
      <c r="Q65" s="6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6"/>
      <c r="J66" s="6"/>
      <c r="K66" s="6"/>
      <c r="N66" s="6"/>
      <c r="O66" s="6"/>
      <c r="P66" s="6"/>
      <c r="Q66" s="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7.25">
      <c r="E67" s="6"/>
      <c r="J67" s="6"/>
      <c r="K67" s="6"/>
      <c r="N67" s="6"/>
      <c r="O67" s="6"/>
      <c r="P67" s="6"/>
      <c r="Q67" s="6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6"/>
      <c r="J68" s="6"/>
      <c r="K68" s="6"/>
      <c r="N68" s="6"/>
      <c r="O68" s="6"/>
      <c r="P68" s="6"/>
      <c r="Q68" s="6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6"/>
      <c r="J69" s="6"/>
      <c r="K69" s="6"/>
      <c r="N69" s="6"/>
      <c r="O69" s="6"/>
      <c r="P69" s="6"/>
      <c r="Q69" s="6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3:255" ht="17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5:255" ht="17.25">
      <c r="E71" s="6"/>
      <c r="J71" s="6"/>
      <c r="K71" s="6"/>
      <c r="N71" s="6"/>
      <c r="O71" s="6"/>
      <c r="P71" s="6"/>
      <c r="Q71" s="6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6"/>
      <c r="J72" s="6"/>
      <c r="K72" s="6"/>
      <c r="N72" s="6"/>
      <c r="O72" s="6"/>
      <c r="P72" s="6"/>
      <c r="Q72" s="6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6"/>
      <c r="J73" s="6"/>
      <c r="K73" s="6"/>
      <c r="N73" s="6"/>
      <c r="O73" s="6"/>
      <c r="P73" s="6"/>
      <c r="Q73" s="6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6"/>
      <c r="H74" s="6"/>
      <c r="J74" s="6"/>
      <c r="K74" s="6"/>
      <c r="N74" s="6"/>
      <c r="O74" s="6"/>
      <c r="P74" s="6"/>
      <c r="Q74" s="6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6"/>
      <c r="J75" s="6"/>
      <c r="K75" s="6"/>
      <c r="N75" s="6"/>
      <c r="O75" s="6"/>
      <c r="P75" s="6"/>
      <c r="Q75" s="6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6"/>
      <c r="J76" s="6"/>
      <c r="K76" s="6"/>
      <c r="N76" s="6"/>
      <c r="O76" s="6"/>
      <c r="P76" s="6"/>
      <c r="Q76" s="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6"/>
      <c r="J77" s="6"/>
      <c r="K77" s="6"/>
      <c r="N77" s="6"/>
      <c r="O77" s="6"/>
      <c r="P77" s="6"/>
      <c r="Q77" s="6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6"/>
      <c r="J78" s="6"/>
      <c r="K78" s="6"/>
      <c r="N78" s="6"/>
      <c r="O78" s="6"/>
      <c r="P78" s="6"/>
      <c r="Q78" s="6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3:255" ht="17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6"/>
      <c r="J80" s="6"/>
      <c r="K80" s="6"/>
      <c r="N80" s="6"/>
      <c r="O80" s="6"/>
      <c r="P80" s="6"/>
      <c r="Q80" s="6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6"/>
      <c r="J81" s="6"/>
      <c r="K81" s="6"/>
      <c r="N81" s="6"/>
      <c r="O81" s="6"/>
      <c r="P81" s="6"/>
      <c r="Q81" s="6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6"/>
      <c r="J82" s="6"/>
      <c r="K82" s="6"/>
      <c r="N82" s="6"/>
      <c r="O82" s="6"/>
      <c r="P82" s="6"/>
      <c r="Q82" s="6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6"/>
      <c r="J83" s="6"/>
      <c r="K83" s="6"/>
      <c r="N83" s="6"/>
      <c r="O83" s="6"/>
      <c r="P83" s="6"/>
      <c r="Q83" s="6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1:255" ht="17.25">
      <c r="K84" s="6"/>
      <c r="O84" s="6"/>
      <c r="P84" s="6"/>
      <c r="Q84" s="6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1:255" ht="17.25">
      <c r="K85" s="6"/>
      <c r="O85" s="6"/>
      <c r="P85" s="6"/>
      <c r="Q85" s="6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1:255" ht="17.25">
      <c r="K86" s="6"/>
      <c r="O86" s="6"/>
      <c r="P86" s="6"/>
      <c r="Q86" s="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1:255" ht="17.25">
      <c r="K87" s="6"/>
      <c r="O87" s="6"/>
      <c r="P87" s="6"/>
      <c r="Q87" s="6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1:255" ht="17.25">
      <c r="K88" s="6"/>
      <c r="O88" s="6"/>
      <c r="P88" s="6"/>
      <c r="Q88" s="6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1:255" ht="17.25">
      <c r="K89" s="6"/>
      <c r="O89" s="6"/>
      <c r="P89" s="6"/>
      <c r="Q89" s="6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1:255" ht="17.25">
      <c r="K90" s="6"/>
      <c r="O90" s="6"/>
      <c r="P90" s="6"/>
      <c r="Q90" s="6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1:255" ht="17.25">
      <c r="K91" s="6"/>
      <c r="O91" s="6"/>
      <c r="P91" s="6"/>
      <c r="Q91" s="6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6"/>
      <c r="O92" s="6"/>
      <c r="P92" s="6"/>
      <c r="Q92" s="6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6"/>
      <c r="O93" s="6"/>
      <c r="P93" s="6"/>
      <c r="Q93" s="6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6"/>
      <c r="O94" s="6"/>
      <c r="P94" s="6"/>
      <c r="Q94" s="6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5:255" ht="17.25">
      <c r="O95" s="6"/>
      <c r="P95" s="6"/>
      <c r="Q95" s="6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5:255" ht="17.25">
      <c r="O96" s="6"/>
      <c r="P96" s="6"/>
      <c r="Q96" s="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5:255" ht="17.25">
      <c r="O97" s="6"/>
      <c r="P97" s="6"/>
      <c r="Q97" s="6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5:255" ht="17.25">
      <c r="O98" s="6"/>
      <c r="P98" s="6"/>
      <c r="Q98" s="6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5:255" ht="17.25">
      <c r="O99" s="6"/>
      <c r="P99" s="6"/>
      <c r="Q99" s="6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5:255" ht="17.25">
      <c r="O100" s="6"/>
      <c r="P100" s="6"/>
      <c r="Q100" s="6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5:255" ht="17.25">
      <c r="O101" s="6"/>
      <c r="P101" s="6"/>
      <c r="Q101" s="6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5:255" ht="17.25">
      <c r="O102" s="6"/>
      <c r="P102" s="6"/>
      <c r="Q102" s="6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</sheetData>
  <mergeCells count="22">
    <mergeCell ref="L4:N4"/>
    <mergeCell ref="C3:E3"/>
    <mergeCell ref="C4:C5"/>
    <mergeCell ref="D4:D5"/>
    <mergeCell ref="E4:E5"/>
    <mergeCell ref="A32:B32"/>
    <mergeCell ref="A6:A10"/>
    <mergeCell ref="A11:A12"/>
    <mergeCell ref="A13:A16"/>
    <mergeCell ref="A17:A21"/>
    <mergeCell ref="A27:A30"/>
    <mergeCell ref="A22:A26"/>
    <mergeCell ref="O3:P5"/>
    <mergeCell ref="A4:B5"/>
    <mergeCell ref="A31:B31"/>
    <mergeCell ref="F3:F5"/>
    <mergeCell ref="G3:J3"/>
    <mergeCell ref="K3:N3"/>
    <mergeCell ref="G4:G5"/>
    <mergeCell ref="K4:K5"/>
    <mergeCell ref="H4:J4"/>
    <mergeCell ref="A3:B3"/>
  </mergeCells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02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4" sqref="D1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</v>
      </c>
      <c r="E1" s="3" t="s">
        <v>53</v>
      </c>
      <c r="M1" s="4" t="s">
        <v>23</v>
      </c>
      <c r="Q1" s="6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88" t="s">
        <v>2</v>
      </c>
      <c r="B3" s="89"/>
      <c r="C3" s="102" t="s">
        <v>33</v>
      </c>
      <c r="D3" s="103"/>
      <c r="E3" s="104"/>
      <c r="F3" s="78" t="s">
        <v>19</v>
      </c>
      <c r="G3" s="81" t="s">
        <v>34</v>
      </c>
      <c r="H3" s="82"/>
      <c r="I3" s="82"/>
      <c r="J3" s="83"/>
      <c r="K3" s="81" t="s">
        <v>35</v>
      </c>
      <c r="L3" s="82"/>
      <c r="M3" s="82"/>
      <c r="N3" s="83"/>
      <c r="O3" s="66" t="s">
        <v>39</v>
      </c>
      <c r="P3" s="6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72" t="s">
        <v>0</v>
      </c>
      <c r="B4" s="73"/>
      <c r="C4" s="84" t="s">
        <v>17</v>
      </c>
      <c r="D4" s="84" t="s">
        <v>18</v>
      </c>
      <c r="E4" s="84" t="s">
        <v>7</v>
      </c>
      <c r="F4" s="79"/>
      <c r="G4" s="84" t="s">
        <v>20</v>
      </c>
      <c r="H4" s="85" t="s">
        <v>36</v>
      </c>
      <c r="I4" s="86"/>
      <c r="J4" s="87"/>
      <c r="K4" s="84" t="s">
        <v>20</v>
      </c>
      <c r="L4" s="85" t="s">
        <v>36</v>
      </c>
      <c r="M4" s="86"/>
      <c r="N4" s="87"/>
      <c r="O4" s="68"/>
      <c r="P4" s="69"/>
      <c r="Q4" s="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74"/>
      <c r="B5" s="75"/>
      <c r="C5" s="80"/>
      <c r="D5" s="80"/>
      <c r="E5" s="80"/>
      <c r="F5" s="80"/>
      <c r="G5" s="80"/>
      <c r="H5" s="32" t="s">
        <v>21</v>
      </c>
      <c r="I5" s="32" t="s">
        <v>22</v>
      </c>
      <c r="J5" s="32" t="s">
        <v>37</v>
      </c>
      <c r="K5" s="80"/>
      <c r="L5" s="32" t="s">
        <v>38</v>
      </c>
      <c r="M5" s="32" t="s">
        <v>22</v>
      </c>
      <c r="N5" s="32" t="s">
        <v>37</v>
      </c>
      <c r="O5" s="70"/>
      <c r="P5" s="71"/>
      <c r="Q5" s="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92" t="s">
        <v>42</v>
      </c>
      <c r="B6" s="33" t="s">
        <v>3</v>
      </c>
      <c r="C6" s="8">
        <v>96467</v>
      </c>
      <c r="D6" s="8">
        <v>103372</v>
      </c>
      <c r="E6" s="9">
        <v>199839</v>
      </c>
      <c r="F6" s="8">
        <v>72961</v>
      </c>
      <c r="G6" s="8">
        <v>253</v>
      </c>
      <c r="H6" s="8">
        <v>157</v>
      </c>
      <c r="I6" s="8">
        <v>6</v>
      </c>
      <c r="J6" s="9">
        <v>416</v>
      </c>
      <c r="K6" s="8">
        <v>304</v>
      </c>
      <c r="L6" s="8">
        <v>137</v>
      </c>
      <c r="M6" s="8">
        <v>0</v>
      </c>
      <c r="N6" s="9">
        <v>441</v>
      </c>
      <c r="O6" s="10" t="s">
        <v>56</v>
      </c>
      <c r="P6" s="11">
        <v>25</v>
      </c>
      <c r="Q6" s="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93"/>
      <c r="B7" s="34" t="s">
        <v>4</v>
      </c>
      <c r="C7" s="12">
        <v>71768</v>
      </c>
      <c r="D7" s="12">
        <v>78664</v>
      </c>
      <c r="E7" s="13">
        <v>150432</v>
      </c>
      <c r="F7" s="12">
        <v>60036</v>
      </c>
      <c r="G7" s="12">
        <v>281</v>
      </c>
      <c r="H7" s="12">
        <v>131</v>
      </c>
      <c r="I7" s="12">
        <v>7</v>
      </c>
      <c r="J7" s="13">
        <v>419</v>
      </c>
      <c r="K7" s="12">
        <v>324</v>
      </c>
      <c r="L7" s="12">
        <v>120</v>
      </c>
      <c r="M7" s="12">
        <v>2</v>
      </c>
      <c r="N7" s="13">
        <v>446</v>
      </c>
      <c r="O7" s="14" t="s">
        <v>56</v>
      </c>
      <c r="P7" s="15">
        <v>27</v>
      </c>
      <c r="Q7" s="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93"/>
      <c r="B8" s="34" t="s">
        <v>5</v>
      </c>
      <c r="C8" s="12">
        <v>24976</v>
      </c>
      <c r="D8" s="12">
        <v>27823</v>
      </c>
      <c r="E8" s="13">
        <v>52799</v>
      </c>
      <c r="F8" s="12">
        <v>20133</v>
      </c>
      <c r="G8" s="12">
        <v>119</v>
      </c>
      <c r="H8" s="12">
        <v>42</v>
      </c>
      <c r="I8" s="12">
        <v>1</v>
      </c>
      <c r="J8" s="13">
        <v>162</v>
      </c>
      <c r="K8" s="12">
        <v>128</v>
      </c>
      <c r="L8" s="12">
        <v>46</v>
      </c>
      <c r="M8" s="12">
        <v>0</v>
      </c>
      <c r="N8" s="13">
        <v>174</v>
      </c>
      <c r="O8" s="14" t="s">
        <v>56</v>
      </c>
      <c r="P8" s="15">
        <v>12</v>
      </c>
      <c r="Q8" s="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93"/>
      <c r="B9" s="34" t="s">
        <v>6</v>
      </c>
      <c r="C9" s="16">
        <v>18113</v>
      </c>
      <c r="D9" s="16">
        <v>19194</v>
      </c>
      <c r="E9" s="13">
        <v>37307</v>
      </c>
      <c r="F9" s="16">
        <v>14448</v>
      </c>
      <c r="G9" s="16">
        <v>68</v>
      </c>
      <c r="H9" s="16">
        <v>24</v>
      </c>
      <c r="I9" s="12">
        <v>0</v>
      </c>
      <c r="J9" s="13">
        <v>92</v>
      </c>
      <c r="K9" s="16">
        <v>79</v>
      </c>
      <c r="L9" s="16">
        <v>32</v>
      </c>
      <c r="M9" s="12">
        <v>0</v>
      </c>
      <c r="N9" s="13">
        <v>111</v>
      </c>
      <c r="O9" s="14" t="s">
        <v>56</v>
      </c>
      <c r="P9" s="15">
        <v>19</v>
      </c>
      <c r="Q9" s="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94"/>
      <c r="B10" s="35" t="s">
        <v>7</v>
      </c>
      <c r="C10" s="29">
        <v>211324</v>
      </c>
      <c r="D10" s="29">
        <v>229053</v>
      </c>
      <c r="E10" s="29">
        <v>440377</v>
      </c>
      <c r="F10" s="29">
        <v>167578</v>
      </c>
      <c r="G10" s="29">
        <v>721</v>
      </c>
      <c r="H10" s="29">
        <v>354</v>
      </c>
      <c r="I10" s="29">
        <v>14</v>
      </c>
      <c r="J10" s="29">
        <v>1089</v>
      </c>
      <c r="K10" s="29">
        <v>835</v>
      </c>
      <c r="L10" s="29">
        <v>335</v>
      </c>
      <c r="M10" s="29">
        <v>2</v>
      </c>
      <c r="N10" s="29">
        <v>1172</v>
      </c>
      <c r="O10" s="30" t="s">
        <v>56</v>
      </c>
      <c r="P10" s="31">
        <v>83</v>
      </c>
      <c r="Q10" s="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95" t="s">
        <v>24</v>
      </c>
      <c r="B11" s="36" t="s">
        <v>8</v>
      </c>
      <c r="C11" s="26">
        <v>6630</v>
      </c>
      <c r="D11" s="26">
        <v>7179</v>
      </c>
      <c r="E11" s="25">
        <v>13809</v>
      </c>
      <c r="F11" s="26">
        <v>4259</v>
      </c>
      <c r="G11" s="26">
        <v>21</v>
      </c>
      <c r="H11" s="26">
        <v>8</v>
      </c>
      <c r="I11" s="26">
        <v>0</v>
      </c>
      <c r="J11" s="25">
        <v>29</v>
      </c>
      <c r="K11" s="26">
        <v>17</v>
      </c>
      <c r="L11" s="26">
        <v>11</v>
      </c>
      <c r="M11" s="26">
        <v>0</v>
      </c>
      <c r="N11" s="25">
        <v>28</v>
      </c>
      <c r="O11" s="27" t="s">
        <v>55</v>
      </c>
      <c r="P11" s="28">
        <v>1</v>
      </c>
      <c r="Q11" s="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96"/>
      <c r="B12" s="37" t="s">
        <v>7</v>
      </c>
      <c r="C12" s="17">
        <v>6630</v>
      </c>
      <c r="D12" s="17">
        <v>7179</v>
      </c>
      <c r="E12" s="17">
        <v>13809</v>
      </c>
      <c r="F12" s="17">
        <v>4259</v>
      </c>
      <c r="G12" s="17">
        <v>21</v>
      </c>
      <c r="H12" s="17">
        <v>8</v>
      </c>
      <c r="I12" s="17">
        <v>0</v>
      </c>
      <c r="J12" s="17">
        <v>29</v>
      </c>
      <c r="K12" s="17">
        <v>17</v>
      </c>
      <c r="L12" s="17">
        <v>11</v>
      </c>
      <c r="M12" s="17">
        <v>0</v>
      </c>
      <c r="N12" s="17">
        <v>28</v>
      </c>
      <c r="O12" s="18" t="s">
        <v>55</v>
      </c>
      <c r="P12" s="19">
        <v>1</v>
      </c>
      <c r="Q12" s="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97" t="s">
        <v>43</v>
      </c>
      <c r="B13" s="33" t="s">
        <v>45</v>
      </c>
      <c r="C13" s="8">
        <v>2202</v>
      </c>
      <c r="D13" s="8">
        <v>2409</v>
      </c>
      <c r="E13" s="9">
        <v>4611</v>
      </c>
      <c r="F13" s="8">
        <v>1589</v>
      </c>
      <c r="G13" s="8">
        <v>7</v>
      </c>
      <c r="H13" s="8">
        <v>4</v>
      </c>
      <c r="I13" s="8">
        <v>0</v>
      </c>
      <c r="J13" s="9">
        <v>11</v>
      </c>
      <c r="K13" s="8">
        <v>6</v>
      </c>
      <c r="L13" s="8">
        <v>8</v>
      </c>
      <c r="M13" s="8">
        <v>0</v>
      </c>
      <c r="N13" s="9">
        <v>14</v>
      </c>
      <c r="O13" s="10" t="s">
        <v>56</v>
      </c>
      <c r="P13" s="11">
        <v>3</v>
      </c>
      <c r="Q13" s="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98"/>
      <c r="B14" s="34" t="s">
        <v>46</v>
      </c>
      <c r="C14" s="12">
        <v>4265</v>
      </c>
      <c r="D14" s="12">
        <v>4710</v>
      </c>
      <c r="E14" s="13">
        <v>8975</v>
      </c>
      <c r="F14" s="12">
        <v>2818</v>
      </c>
      <c r="G14" s="12">
        <v>15</v>
      </c>
      <c r="H14" s="12">
        <v>3</v>
      </c>
      <c r="I14" s="12">
        <v>0</v>
      </c>
      <c r="J14" s="13">
        <v>18</v>
      </c>
      <c r="K14" s="12">
        <v>15</v>
      </c>
      <c r="L14" s="12">
        <v>4</v>
      </c>
      <c r="M14" s="12">
        <v>0</v>
      </c>
      <c r="N14" s="13">
        <v>19</v>
      </c>
      <c r="O14" s="14" t="s">
        <v>56</v>
      </c>
      <c r="P14" s="15">
        <v>1</v>
      </c>
      <c r="Q14" s="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98"/>
      <c r="B15" s="34" t="s">
        <v>29</v>
      </c>
      <c r="C15" s="12">
        <v>9745</v>
      </c>
      <c r="D15" s="12">
        <v>10497</v>
      </c>
      <c r="E15" s="13">
        <v>20242</v>
      </c>
      <c r="F15" s="12">
        <v>5689</v>
      </c>
      <c r="G15" s="12">
        <v>54</v>
      </c>
      <c r="H15" s="12">
        <v>12</v>
      </c>
      <c r="I15" s="12">
        <v>0</v>
      </c>
      <c r="J15" s="13">
        <v>66</v>
      </c>
      <c r="K15" s="12">
        <v>44</v>
      </c>
      <c r="L15" s="12">
        <v>20</v>
      </c>
      <c r="M15" s="12">
        <v>0</v>
      </c>
      <c r="N15" s="13">
        <v>64</v>
      </c>
      <c r="O15" s="14" t="s">
        <v>55</v>
      </c>
      <c r="P15" s="15">
        <v>2</v>
      </c>
      <c r="Q15" s="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 thickBot="1">
      <c r="A16" s="99"/>
      <c r="B16" s="37" t="s">
        <v>7</v>
      </c>
      <c r="C16" s="17">
        <v>16212</v>
      </c>
      <c r="D16" s="17">
        <v>17616</v>
      </c>
      <c r="E16" s="17">
        <v>33828</v>
      </c>
      <c r="F16" s="17">
        <v>10096</v>
      </c>
      <c r="G16" s="17">
        <v>76</v>
      </c>
      <c r="H16" s="17">
        <v>19</v>
      </c>
      <c r="I16" s="17">
        <v>0</v>
      </c>
      <c r="J16" s="17">
        <v>95</v>
      </c>
      <c r="K16" s="17">
        <v>65</v>
      </c>
      <c r="L16" s="17">
        <v>32</v>
      </c>
      <c r="M16" s="17">
        <v>0</v>
      </c>
      <c r="N16" s="17">
        <v>97</v>
      </c>
      <c r="O16" s="18" t="s">
        <v>56</v>
      </c>
      <c r="P16" s="19">
        <v>2</v>
      </c>
      <c r="Q16" s="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 thickTop="1">
      <c r="A17" s="97" t="s">
        <v>30</v>
      </c>
      <c r="B17" s="33" t="s">
        <v>9</v>
      </c>
      <c r="C17" s="8">
        <v>3702</v>
      </c>
      <c r="D17" s="8">
        <v>4061</v>
      </c>
      <c r="E17" s="9">
        <v>7763</v>
      </c>
      <c r="F17" s="8">
        <v>2679</v>
      </c>
      <c r="G17" s="8">
        <v>16</v>
      </c>
      <c r="H17" s="8">
        <v>7</v>
      </c>
      <c r="I17" s="8">
        <v>1</v>
      </c>
      <c r="J17" s="9">
        <v>24</v>
      </c>
      <c r="K17" s="8">
        <v>19</v>
      </c>
      <c r="L17" s="8">
        <v>16</v>
      </c>
      <c r="M17" s="8">
        <v>0</v>
      </c>
      <c r="N17" s="9">
        <v>35</v>
      </c>
      <c r="O17" s="10" t="s">
        <v>56</v>
      </c>
      <c r="P17" s="11">
        <v>11</v>
      </c>
      <c r="Q17" s="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98"/>
      <c r="B18" s="34" t="s">
        <v>25</v>
      </c>
      <c r="C18" s="12">
        <v>8690</v>
      </c>
      <c r="D18" s="12">
        <v>9355</v>
      </c>
      <c r="E18" s="13">
        <v>18045</v>
      </c>
      <c r="F18" s="12">
        <v>5615</v>
      </c>
      <c r="G18" s="12">
        <v>52</v>
      </c>
      <c r="H18" s="12">
        <v>13</v>
      </c>
      <c r="I18" s="12">
        <v>0</v>
      </c>
      <c r="J18" s="13">
        <v>65</v>
      </c>
      <c r="K18" s="12">
        <v>32</v>
      </c>
      <c r="L18" s="12">
        <v>14</v>
      </c>
      <c r="M18" s="12">
        <v>0</v>
      </c>
      <c r="N18" s="13">
        <v>46</v>
      </c>
      <c r="O18" s="14" t="s">
        <v>55</v>
      </c>
      <c r="P18" s="15">
        <v>19</v>
      </c>
      <c r="Q18" s="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98"/>
      <c r="B19" s="34" t="s">
        <v>26</v>
      </c>
      <c r="C19" s="12">
        <v>9605</v>
      </c>
      <c r="D19" s="12">
        <v>10616</v>
      </c>
      <c r="E19" s="13">
        <v>20221</v>
      </c>
      <c r="F19" s="12">
        <v>6465</v>
      </c>
      <c r="G19" s="12">
        <v>37</v>
      </c>
      <c r="H19" s="12">
        <v>2</v>
      </c>
      <c r="I19" s="12">
        <v>5</v>
      </c>
      <c r="J19" s="13">
        <v>44</v>
      </c>
      <c r="K19" s="12">
        <v>34</v>
      </c>
      <c r="L19" s="12">
        <v>24</v>
      </c>
      <c r="M19" s="12">
        <v>0</v>
      </c>
      <c r="N19" s="13">
        <v>58</v>
      </c>
      <c r="O19" s="14" t="s">
        <v>56</v>
      </c>
      <c r="P19" s="15">
        <v>14</v>
      </c>
      <c r="Q19" s="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98"/>
      <c r="B20" s="34" t="s">
        <v>54</v>
      </c>
      <c r="C20" s="12">
        <v>8070</v>
      </c>
      <c r="D20" s="12">
        <v>8701</v>
      </c>
      <c r="E20" s="13">
        <v>16771</v>
      </c>
      <c r="F20" s="12">
        <v>4997</v>
      </c>
      <c r="G20" s="12">
        <v>31</v>
      </c>
      <c r="H20" s="12">
        <v>4</v>
      </c>
      <c r="I20" s="12">
        <v>2</v>
      </c>
      <c r="J20" s="13">
        <v>37</v>
      </c>
      <c r="K20" s="12">
        <v>30</v>
      </c>
      <c r="L20" s="12">
        <v>16</v>
      </c>
      <c r="M20" s="12">
        <v>0</v>
      </c>
      <c r="N20" s="13">
        <v>46</v>
      </c>
      <c r="O20" s="14" t="s">
        <v>56</v>
      </c>
      <c r="P20" s="15">
        <v>9</v>
      </c>
      <c r="Q20" s="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 thickBot="1">
      <c r="A21" s="99"/>
      <c r="B21" s="37" t="s">
        <v>7</v>
      </c>
      <c r="C21" s="17">
        <v>30067</v>
      </c>
      <c r="D21" s="17">
        <v>32733</v>
      </c>
      <c r="E21" s="17">
        <v>62800</v>
      </c>
      <c r="F21" s="17">
        <v>19756</v>
      </c>
      <c r="G21" s="17">
        <v>136</v>
      </c>
      <c r="H21" s="17">
        <v>26</v>
      </c>
      <c r="I21" s="17">
        <v>8</v>
      </c>
      <c r="J21" s="17">
        <v>170</v>
      </c>
      <c r="K21" s="17">
        <v>115</v>
      </c>
      <c r="L21" s="17">
        <v>70</v>
      </c>
      <c r="M21" s="17">
        <v>0</v>
      </c>
      <c r="N21" s="17">
        <v>185</v>
      </c>
      <c r="O21" s="18" t="s">
        <v>56</v>
      </c>
      <c r="P21" s="19">
        <v>15</v>
      </c>
      <c r="Q21" s="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 thickTop="1">
      <c r="A22" s="97" t="s">
        <v>31</v>
      </c>
      <c r="B22" s="33" t="s">
        <v>12</v>
      </c>
      <c r="C22" s="8">
        <v>1456</v>
      </c>
      <c r="D22" s="8">
        <v>1671</v>
      </c>
      <c r="E22" s="9">
        <v>3127</v>
      </c>
      <c r="F22" s="8">
        <v>880</v>
      </c>
      <c r="G22" s="8">
        <v>8</v>
      </c>
      <c r="H22" s="8">
        <v>3</v>
      </c>
      <c r="I22" s="8">
        <v>0</v>
      </c>
      <c r="J22" s="9">
        <v>11</v>
      </c>
      <c r="K22" s="8">
        <v>8</v>
      </c>
      <c r="L22" s="8">
        <v>2</v>
      </c>
      <c r="M22" s="8">
        <v>0</v>
      </c>
      <c r="N22" s="9">
        <v>10</v>
      </c>
      <c r="O22" s="10" t="s">
        <v>55</v>
      </c>
      <c r="P22" s="11">
        <v>1</v>
      </c>
      <c r="Q22" s="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100"/>
      <c r="B23" s="34" t="s">
        <v>13</v>
      </c>
      <c r="C23" s="12">
        <v>9298</v>
      </c>
      <c r="D23" s="12">
        <v>10162</v>
      </c>
      <c r="E23" s="13">
        <v>19460</v>
      </c>
      <c r="F23" s="12">
        <v>5826</v>
      </c>
      <c r="G23" s="12">
        <v>36</v>
      </c>
      <c r="H23" s="12">
        <v>10</v>
      </c>
      <c r="I23" s="12">
        <v>0</v>
      </c>
      <c r="J23" s="13">
        <v>46</v>
      </c>
      <c r="K23" s="12">
        <v>29</v>
      </c>
      <c r="L23" s="12">
        <v>22</v>
      </c>
      <c r="M23" s="12">
        <v>0</v>
      </c>
      <c r="N23" s="13">
        <v>51</v>
      </c>
      <c r="O23" s="14" t="s">
        <v>56</v>
      </c>
      <c r="P23" s="15">
        <v>5</v>
      </c>
      <c r="Q23" s="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100"/>
      <c r="B24" s="34" t="s">
        <v>27</v>
      </c>
      <c r="C24" s="12">
        <v>5784</v>
      </c>
      <c r="D24" s="12">
        <v>6426</v>
      </c>
      <c r="E24" s="13">
        <v>12210</v>
      </c>
      <c r="F24" s="12">
        <v>3743</v>
      </c>
      <c r="G24" s="12">
        <v>21</v>
      </c>
      <c r="H24" s="12">
        <v>4</v>
      </c>
      <c r="I24" s="12">
        <v>3</v>
      </c>
      <c r="J24" s="13">
        <v>28</v>
      </c>
      <c r="K24" s="12">
        <v>26</v>
      </c>
      <c r="L24" s="12">
        <v>10</v>
      </c>
      <c r="M24" s="12">
        <v>0</v>
      </c>
      <c r="N24" s="13">
        <v>36</v>
      </c>
      <c r="O24" s="14" t="s">
        <v>56</v>
      </c>
      <c r="P24" s="15">
        <v>8</v>
      </c>
      <c r="Q24" s="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100"/>
      <c r="B25" s="34" t="s">
        <v>28</v>
      </c>
      <c r="C25" s="12">
        <v>5957</v>
      </c>
      <c r="D25" s="12">
        <v>6505</v>
      </c>
      <c r="E25" s="13">
        <v>12462</v>
      </c>
      <c r="F25" s="12">
        <v>3754</v>
      </c>
      <c r="G25" s="12">
        <v>30</v>
      </c>
      <c r="H25" s="12">
        <v>5</v>
      </c>
      <c r="I25" s="12">
        <v>0</v>
      </c>
      <c r="J25" s="13">
        <v>35</v>
      </c>
      <c r="K25" s="12">
        <v>11</v>
      </c>
      <c r="L25" s="12">
        <v>16</v>
      </c>
      <c r="M25" s="12">
        <v>0</v>
      </c>
      <c r="N25" s="13">
        <v>27</v>
      </c>
      <c r="O25" s="14" t="s">
        <v>55</v>
      </c>
      <c r="P25" s="15">
        <v>8</v>
      </c>
      <c r="Q25" s="7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 thickBot="1">
      <c r="A26" s="101"/>
      <c r="B26" s="37" t="s">
        <v>7</v>
      </c>
      <c r="C26" s="17">
        <v>22495</v>
      </c>
      <c r="D26" s="17">
        <v>24764</v>
      </c>
      <c r="E26" s="17">
        <v>47259</v>
      </c>
      <c r="F26" s="17">
        <v>14203</v>
      </c>
      <c r="G26" s="17">
        <v>95</v>
      </c>
      <c r="H26" s="17">
        <v>22</v>
      </c>
      <c r="I26" s="17">
        <v>3</v>
      </c>
      <c r="J26" s="17">
        <v>120</v>
      </c>
      <c r="K26" s="17">
        <v>74</v>
      </c>
      <c r="L26" s="17">
        <v>50</v>
      </c>
      <c r="M26" s="17">
        <v>0</v>
      </c>
      <c r="N26" s="17">
        <v>124</v>
      </c>
      <c r="O26" s="18" t="s">
        <v>56</v>
      </c>
      <c r="P26" s="19">
        <v>4</v>
      </c>
      <c r="Q26" s="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Top="1">
      <c r="A27" s="97" t="s">
        <v>44</v>
      </c>
      <c r="B27" s="33" t="s">
        <v>14</v>
      </c>
      <c r="C27" s="8">
        <v>3028</v>
      </c>
      <c r="D27" s="8">
        <v>3435</v>
      </c>
      <c r="E27" s="9">
        <v>6463</v>
      </c>
      <c r="F27" s="8">
        <v>2374</v>
      </c>
      <c r="G27" s="8">
        <v>7</v>
      </c>
      <c r="H27" s="8">
        <v>3</v>
      </c>
      <c r="I27" s="8">
        <v>0</v>
      </c>
      <c r="J27" s="9">
        <v>10</v>
      </c>
      <c r="K27" s="8">
        <v>5</v>
      </c>
      <c r="L27" s="8">
        <v>7</v>
      </c>
      <c r="M27" s="8">
        <v>0</v>
      </c>
      <c r="N27" s="9">
        <v>12</v>
      </c>
      <c r="O27" s="10" t="s">
        <v>56</v>
      </c>
      <c r="P27" s="11">
        <v>2</v>
      </c>
      <c r="Q27" s="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98"/>
      <c r="B28" s="34" t="s">
        <v>15</v>
      </c>
      <c r="C28" s="12">
        <v>2014</v>
      </c>
      <c r="D28" s="12">
        <v>2271</v>
      </c>
      <c r="E28" s="13">
        <v>4285</v>
      </c>
      <c r="F28" s="12">
        <v>1563</v>
      </c>
      <c r="G28" s="12">
        <v>2</v>
      </c>
      <c r="H28" s="12">
        <v>3</v>
      </c>
      <c r="I28" s="12">
        <v>0</v>
      </c>
      <c r="J28" s="13">
        <v>5</v>
      </c>
      <c r="K28" s="12">
        <v>10</v>
      </c>
      <c r="L28" s="12">
        <v>9</v>
      </c>
      <c r="M28" s="12">
        <v>0</v>
      </c>
      <c r="N28" s="13">
        <v>19</v>
      </c>
      <c r="O28" s="14" t="s">
        <v>56</v>
      </c>
      <c r="P28" s="15">
        <v>14</v>
      </c>
      <c r="Q28" s="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98"/>
      <c r="B29" s="34" t="s">
        <v>16</v>
      </c>
      <c r="C29" s="16">
        <v>1813</v>
      </c>
      <c r="D29" s="16">
        <v>2030</v>
      </c>
      <c r="E29" s="13">
        <v>3843</v>
      </c>
      <c r="F29" s="16">
        <v>1170</v>
      </c>
      <c r="G29" s="16">
        <v>5</v>
      </c>
      <c r="H29" s="12">
        <v>2</v>
      </c>
      <c r="I29" s="12">
        <v>0</v>
      </c>
      <c r="J29" s="13">
        <v>7</v>
      </c>
      <c r="K29" s="16">
        <v>6</v>
      </c>
      <c r="L29" s="16">
        <v>5</v>
      </c>
      <c r="M29" s="12">
        <v>0</v>
      </c>
      <c r="N29" s="13">
        <v>11</v>
      </c>
      <c r="O29" s="14" t="s">
        <v>56</v>
      </c>
      <c r="P29" s="15">
        <v>4</v>
      </c>
      <c r="Q29" s="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 thickBot="1">
      <c r="A30" s="99"/>
      <c r="B30" s="37" t="s">
        <v>7</v>
      </c>
      <c r="C30" s="17">
        <v>6855</v>
      </c>
      <c r="D30" s="17">
        <v>7736</v>
      </c>
      <c r="E30" s="17">
        <v>14591</v>
      </c>
      <c r="F30" s="17">
        <v>5107</v>
      </c>
      <c r="G30" s="17">
        <v>14</v>
      </c>
      <c r="H30" s="17">
        <v>8</v>
      </c>
      <c r="I30" s="17">
        <v>0</v>
      </c>
      <c r="J30" s="17">
        <v>22</v>
      </c>
      <c r="K30" s="17">
        <v>21</v>
      </c>
      <c r="L30" s="17">
        <v>21</v>
      </c>
      <c r="M30" s="17">
        <v>0</v>
      </c>
      <c r="N30" s="17">
        <v>42</v>
      </c>
      <c r="O30" s="18" t="s">
        <v>56</v>
      </c>
      <c r="P30" s="19">
        <v>20</v>
      </c>
      <c r="Q30" s="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 thickBot="1" thickTop="1">
      <c r="A31" s="76" t="s">
        <v>40</v>
      </c>
      <c r="B31" s="77"/>
      <c r="C31" s="20">
        <v>82259</v>
      </c>
      <c r="D31" s="20">
        <v>90028</v>
      </c>
      <c r="E31" s="20">
        <v>172287</v>
      </c>
      <c r="F31" s="20">
        <v>53421</v>
      </c>
      <c r="G31" s="20">
        <v>342</v>
      </c>
      <c r="H31" s="20">
        <v>83</v>
      </c>
      <c r="I31" s="20">
        <v>11</v>
      </c>
      <c r="J31" s="20">
        <v>436</v>
      </c>
      <c r="K31" s="20">
        <v>292</v>
      </c>
      <c r="L31" s="20">
        <v>184</v>
      </c>
      <c r="M31" s="20">
        <v>0</v>
      </c>
      <c r="N31" s="20">
        <v>476</v>
      </c>
      <c r="O31" s="21" t="s">
        <v>56</v>
      </c>
      <c r="P31" s="22">
        <v>40</v>
      </c>
      <c r="Q31" s="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 thickBot="1" thickTop="1">
      <c r="A32" s="90" t="s">
        <v>41</v>
      </c>
      <c r="B32" s="91"/>
      <c r="C32" s="23">
        <v>293583</v>
      </c>
      <c r="D32" s="23">
        <v>319081</v>
      </c>
      <c r="E32" s="23">
        <v>612664</v>
      </c>
      <c r="F32" s="23">
        <v>220999</v>
      </c>
      <c r="G32" s="23">
        <v>1063</v>
      </c>
      <c r="H32" s="23">
        <v>437</v>
      </c>
      <c r="I32" s="23">
        <v>25</v>
      </c>
      <c r="J32" s="23">
        <v>1525</v>
      </c>
      <c r="K32" s="23">
        <v>1127</v>
      </c>
      <c r="L32" s="23">
        <v>519</v>
      </c>
      <c r="M32" s="23">
        <v>2</v>
      </c>
      <c r="N32" s="23">
        <v>1648</v>
      </c>
      <c r="O32" s="23" t="s">
        <v>56</v>
      </c>
      <c r="P32" s="24">
        <v>123</v>
      </c>
      <c r="Q32" s="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Top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5:255" ht="21" customHeight="1">
      <c r="O34" s="6"/>
      <c r="P34" s="6"/>
      <c r="Q34" s="6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4:255" ht="21" customHeight="1">
      <c r="D35" s="6"/>
      <c r="H35" s="6"/>
      <c r="I35" s="6"/>
      <c r="J35" s="6"/>
      <c r="K35" s="6"/>
      <c r="L35" s="6"/>
      <c r="O35" s="6"/>
      <c r="P35" s="6"/>
      <c r="Q35" s="6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4:255" ht="21" customHeight="1">
      <c r="D36" s="6"/>
      <c r="H36" s="6"/>
      <c r="I36" s="6"/>
      <c r="J36" s="6"/>
      <c r="K36" s="6"/>
      <c r="L36" s="6"/>
      <c r="O36" s="6"/>
      <c r="P36" s="6"/>
      <c r="Q36" s="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3:255" ht="21" customHeight="1">
      <c r="C37" s="4"/>
      <c r="D37" s="6"/>
      <c r="H37" s="6"/>
      <c r="I37" s="6"/>
      <c r="J37" s="6"/>
      <c r="K37" s="6"/>
      <c r="L37" s="6"/>
      <c r="O37" s="6"/>
      <c r="P37" s="6"/>
      <c r="Q37" s="6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4:255" ht="21" customHeight="1">
      <c r="D38" s="6"/>
      <c r="H38" s="6"/>
      <c r="I38" s="6"/>
      <c r="J38" s="6"/>
      <c r="K38" s="6"/>
      <c r="L38" s="6"/>
      <c r="O38" s="6"/>
      <c r="P38" s="6"/>
      <c r="Q38" s="6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4:255" ht="21.75" customHeight="1">
      <c r="D39" s="6"/>
      <c r="E39" s="6"/>
      <c r="H39" s="6"/>
      <c r="I39" s="6"/>
      <c r="J39" s="6"/>
      <c r="K39" s="6"/>
      <c r="L39" s="6"/>
      <c r="N39" s="6"/>
      <c r="O39" s="6"/>
      <c r="P39" s="6"/>
      <c r="Q39" s="6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5:255" ht="19.5" customHeight="1">
      <c r="E40" s="6"/>
      <c r="H40" s="6"/>
      <c r="I40" s="6"/>
      <c r="J40" s="6"/>
      <c r="K40" s="6"/>
      <c r="L40" s="6"/>
      <c r="N40" s="6"/>
      <c r="O40" s="6"/>
      <c r="P40" s="6"/>
      <c r="Q40" s="6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5:255" ht="19.5" customHeight="1">
      <c r="E41" s="6"/>
      <c r="J41" s="6"/>
      <c r="K41" s="6"/>
      <c r="L41" s="6"/>
      <c r="N41" s="6"/>
      <c r="O41" s="6"/>
      <c r="P41" s="6"/>
      <c r="Q41" s="6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5:255" ht="19.5" customHeight="1">
      <c r="E42" s="6"/>
      <c r="J42" s="6"/>
      <c r="K42" s="6"/>
      <c r="L42" s="6"/>
      <c r="N42" s="6"/>
      <c r="O42" s="6"/>
      <c r="P42" s="6"/>
      <c r="Q42" s="6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3:255" ht="19.5" customHeight="1">
      <c r="C43" s="6"/>
      <c r="D43" s="6"/>
      <c r="E43" s="6"/>
      <c r="I43" s="6"/>
      <c r="J43" s="6"/>
      <c r="K43" s="6"/>
      <c r="L43" s="6"/>
      <c r="M43" s="6"/>
      <c r="N43" s="6"/>
      <c r="O43" s="6"/>
      <c r="P43" s="6"/>
      <c r="Q43" s="6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7:255" ht="19.5" customHeight="1">
      <c r="G44" s="6"/>
      <c r="H44" s="6"/>
      <c r="I44" s="6"/>
      <c r="J44" s="6"/>
      <c r="K44" s="6"/>
      <c r="L44" s="6"/>
      <c r="N44" s="6"/>
      <c r="O44" s="6"/>
      <c r="P44" s="6"/>
      <c r="Q44" s="6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5:255" ht="19.5" customHeight="1">
      <c r="E45" s="6"/>
      <c r="F45" s="6"/>
      <c r="G45" s="6"/>
      <c r="H45" s="6"/>
      <c r="I45" s="6"/>
      <c r="J45" s="6"/>
      <c r="K45" s="6"/>
      <c r="L45" s="6"/>
      <c r="N45" s="6"/>
      <c r="O45" s="6"/>
      <c r="P45" s="6"/>
      <c r="Q45" s="6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5:255" ht="19.5" customHeight="1">
      <c r="E46" s="6"/>
      <c r="G46" s="6"/>
      <c r="H46" s="6"/>
      <c r="I46" s="6"/>
      <c r="J46" s="6"/>
      <c r="K46" s="6"/>
      <c r="L46" s="6"/>
      <c r="N46" s="6"/>
      <c r="O46" s="6"/>
      <c r="P46" s="6"/>
      <c r="Q46" s="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3:255" ht="19.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5:255" ht="19.5" customHeight="1">
      <c r="E48" s="6"/>
      <c r="F48" s="6"/>
      <c r="G48" s="6"/>
      <c r="H48" s="6"/>
      <c r="I48" s="6"/>
      <c r="J48" s="6"/>
      <c r="K48" s="6"/>
      <c r="L48" s="6"/>
      <c r="N48" s="6"/>
      <c r="O48" s="6"/>
      <c r="P48" s="6"/>
      <c r="Q48" s="6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7.25">
      <c r="E49" s="6"/>
      <c r="F49" s="6"/>
      <c r="G49" s="6"/>
      <c r="H49" s="6"/>
      <c r="I49" s="6"/>
      <c r="N49" s="6"/>
      <c r="O49" s="6"/>
      <c r="P49" s="6"/>
      <c r="Q49" s="6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7:255" ht="17.25">
      <c r="G50" s="6"/>
      <c r="H50" s="6"/>
      <c r="I50" s="6"/>
      <c r="N50" s="6"/>
      <c r="O50" s="6"/>
      <c r="P50" s="6"/>
      <c r="Q50" s="6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5:255" ht="17.25">
      <c r="E51" s="6"/>
      <c r="G51" s="6"/>
      <c r="H51" s="6"/>
      <c r="I51" s="6"/>
      <c r="K51" s="6"/>
      <c r="N51" s="6"/>
      <c r="O51" s="6"/>
      <c r="P51" s="6"/>
      <c r="Q51" s="6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5:255" ht="17.25">
      <c r="E52" s="6"/>
      <c r="F52" s="4"/>
      <c r="G52" s="6"/>
      <c r="H52" s="6"/>
      <c r="I52" s="6"/>
      <c r="J52" s="6"/>
      <c r="K52" s="6"/>
      <c r="L52" s="6"/>
      <c r="N52" s="6"/>
      <c r="O52" s="6"/>
      <c r="P52" s="6"/>
      <c r="Q52" s="6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7.25">
      <c r="E53" s="6"/>
      <c r="F53" s="6"/>
      <c r="G53" s="6"/>
      <c r="H53" s="6"/>
      <c r="I53" s="6"/>
      <c r="J53" s="6"/>
      <c r="K53" s="6"/>
      <c r="L53" s="6"/>
      <c r="N53" s="6"/>
      <c r="O53" s="6"/>
      <c r="P53" s="6"/>
      <c r="Q53" s="6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5:255" ht="17.25">
      <c r="E54" s="6"/>
      <c r="F54" s="6"/>
      <c r="G54" s="6"/>
      <c r="H54" s="6"/>
      <c r="I54" s="6"/>
      <c r="J54" s="6"/>
      <c r="K54" s="6"/>
      <c r="L54" s="6"/>
      <c r="N54" s="6"/>
      <c r="O54" s="6"/>
      <c r="P54" s="6"/>
      <c r="Q54" s="6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5:255" ht="17.25">
      <c r="E55" s="6"/>
      <c r="F55" s="6"/>
      <c r="G55" s="6"/>
      <c r="H55" s="6"/>
      <c r="I55" s="6"/>
      <c r="J55" s="6"/>
      <c r="K55" s="6"/>
      <c r="L55" s="6"/>
      <c r="N55" s="6"/>
      <c r="O55" s="6"/>
      <c r="P55" s="6"/>
      <c r="Q55" s="6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3:255" ht="17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5:255" ht="17.25">
      <c r="E57" s="6"/>
      <c r="J57" s="6"/>
      <c r="K57" s="6"/>
      <c r="N57" s="6"/>
      <c r="O57" s="6"/>
      <c r="P57" s="6"/>
      <c r="Q57" s="6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7.25">
      <c r="E58" s="6"/>
      <c r="J58" s="6"/>
      <c r="K58" s="6"/>
      <c r="N58" s="6"/>
      <c r="P58" s="6"/>
      <c r="Q58" s="6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6"/>
      <c r="J59" s="6"/>
      <c r="K59" s="6"/>
      <c r="N59" s="6"/>
      <c r="P59" s="6"/>
      <c r="Q59" s="6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3:255" ht="17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7.25">
      <c r="E61" s="6"/>
      <c r="J61" s="6"/>
      <c r="K61" s="6"/>
      <c r="N61" s="6"/>
      <c r="O61" s="6"/>
      <c r="P61" s="6"/>
      <c r="Q61" s="6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6"/>
      <c r="J62" s="6"/>
      <c r="K62" s="6"/>
      <c r="N62" s="6"/>
      <c r="O62" s="6"/>
      <c r="P62" s="6"/>
      <c r="Q62" s="6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7.25">
      <c r="E63" s="6"/>
      <c r="J63" s="6"/>
      <c r="K63" s="6"/>
      <c r="N63" s="6"/>
      <c r="O63" s="6"/>
      <c r="P63" s="6"/>
      <c r="Q63" s="6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5:255" ht="17.25">
      <c r="E64" s="6"/>
      <c r="J64" s="6"/>
      <c r="K64" s="6"/>
      <c r="N64" s="6"/>
      <c r="O64" s="6"/>
      <c r="P64" s="6"/>
      <c r="Q64" s="6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6"/>
      <c r="J65" s="6"/>
      <c r="K65" s="6"/>
      <c r="N65" s="6"/>
      <c r="O65" s="6"/>
      <c r="P65" s="6"/>
      <c r="Q65" s="6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6"/>
      <c r="J66" s="6"/>
      <c r="K66" s="6"/>
      <c r="N66" s="6"/>
      <c r="O66" s="6"/>
      <c r="P66" s="6"/>
      <c r="Q66" s="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7.25">
      <c r="E67" s="6"/>
      <c r="J67" s="6"/>
      <c r="K67" s="6"/>
      <c r="N67" s="6"/>
      <c r="O67" s="6"/>
      <c r="P67" s="6"/>
      <c r="Q67" s="6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6"/>
      <c r="J68" s="6"/>
      <c r="K68" s="6"/>
      <c r="N68" s="6"/>
      <c r="O68" s="6"/>
      <c r="P68" s="6"/>
      <c r="Q68" s="6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6"/>
      <c r="J69" s="6"/>
      <c r="K69" s="6"/>
      <c r="N69" s="6"/>
      <c r="O69" s="6"/>
      <c r="P69" s="6"/>
      <c r="Q69" s="6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3:255" ht="17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5:255" ht="17.25">
      <c r="E71" s="6"/>
      <c r="J71" s="6"/>
      <c r="K71" s="6"/>
      <c r="N71" s="6"/>
      <c r="O71" s="6"/>
      <c r="P71" s="6"/>
      <c r="Q71" s="6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6"/>
      <c r="J72" s="6"/>
      <c r="K72" s="6"/>
      <c r="N72" s="6"/>
      <c r="O72" s="6"/>
      <c r="P72" s="6"/>
      <c r="Q72" s="6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6"/>
      <c r="J73" s="6"/>
      <c r="K73" s="6"/>
      <c r="N73" s="6"/>
      <c r="O73" s="6"/>
      <c r="P73" s="6"/>
      <c r="Q73" s="6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6"/>
      <c r="H74" s="6"/>
      <c r="J74" s="6"/>
      <c r="K74" s="6"/>
      <c r="N74" s="6"/>
      <c r="O74" s="6"/>
      <c r="P74" s="6"/>
      <c r="Q74" s="6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6"/>
      <c r="J75" s="6"/>
      <c r="K75" s="6"/>
      <c r="N75" s="6"/>
      <c r="O75" s="6"/>
      <c r="P75" s="6"/>
      <c r="Q75" s="6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6"/>
      <c r="J76" s="6"/>
      <c r="K76" s="6"/>
      <c r="N76" s="6"/>
      <c r="O76" s="6"/>
      <c r="P76" s="6"/>
      <c r="Q76" s="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6"/>
      <c r="J77" s="6"/>
      <c r="K77" s="6"/>
      <c r="N77" s="6"/>
      <c r="O77" s="6"/>
      <c r="P77" s="6"/>
      <c r="Q77" s="6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6"/>
      <c r="J78" s="6"/>
      <c r="K78" s="6"/>
      <c r="N78" s="6"/>
      <c r="O78" s="6"/>
      <c r="P78" s="6"/>
      <c r="Q78" s="6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3:255" ht="17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6"/>
      <c r="J80" s="6"/>
      <c r="K80" s="6"/>
      <c r="N80" s="6"/>
      <c r="O80" s="6"/>
      <c r="P80" s="6"/>
      <c r="Q80" s="6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6"/>
      <c r="J81" s="6"/>
      <c r="K81" s="6"/>
      <c r="N81" s="6"/>
      <c r="O81" s="6"/>
      <c r="P81" s="6"/>
      <c r="Q81" s="6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6"/>
      <c r="J82" s="6"/>
      <c r="K82" s="6"/>
      <c r="N82" s="6"/>
      <c r="O82" s="6"/>
      <c r="P82" s="6"/>
      <c r="Q82" s="6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6"/>
      <c r="J83" s="6"/>
      <c r="K83" s="6"/>
      <c r="N83" s="6"/>
      <c r="O83" s="6"/>
      <c r="P83" s="6"/>
      <c r="Q83" s="6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1:255" ht="17.25">
      <c r="K84" s="6"/>
      <c r="O84" s="6"/>
      <c r="P84" s="6"/>
      <c r="Q84" s="6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1:255" ht="17.25">
      <c r="K85" s="6"/>
      <c r="O85" s="6"/>
      <c r="P85" s="6"/>
      <c r="Q85" s="6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1:255" ht="17.25">
      <c r="K86" s="6"/>
      <c r="O86" s="6"/>
      <c r="P86" s="6"/>
      <c r="Q86" s="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1:255" ht="17.25">
      <c r="K87" s="6"/>
      <c r="O87" s="6"/>
      <c r="P87" s="6"/>
      <c r="Q87" s="6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1:255" ht="17.25">
      <c r="K88" s="6"/>
      <c r="O88" s="6"/>
      <c r="P88" s="6"/>
      <c r="Q88" s="6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1:255" ht="17.25">
      <c r="K89" s="6"/>
      <c r="O89" s="6"/>
      <c r="P89" s="6"/>
      <c r="Q89" s="6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1:255" ht="17.25">
      <c r="K90" s="6"/>
      <c r="O90" s="6"/>
      <c r="P90" s="6"/>
      <c r="Q90" s="6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1:255" ht="17.25">
      <c r="K91" s="6"/>
      <c r="O91" s="6"/>
      <c r="P91" s="6"/>
      <c r="Q91" s="6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6"/>
      <c r="O92" s="6"/>
      <c r="P92" s="6"/>
      <c r="Q92" s="6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6"/>
      <c r="O93" s="6"/>
      <c r="P93" s="6"/>
      <c r="Q93" s="6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6"/>
      <c r="O94" s="6"/>
      <c r="P94" s="6"/>
      <c r="Q94" s="6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5:255" ht="17.25">
      <c r="O95" s="6"/>
      <c r="P95" s="6"/>
      <c r="Q95" s="6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5:255" ht="17.25">
      <c r="O96" s="6"/>
      <c r="P96" s="6"/>
      <c r="Q96" s="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5:255" ht="17.25">
      <c r="O97" s="6"/>
      <c r="P97" s="6"/>
      <c r="Q97" s="6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5:255" ht="17.25">
      <c r="O98" s="6"/>
      <c r="P98" s="6"/>
      <c r="Q98" s="6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5:255" ht="17.25">
      <c r="O99" s="6"/>
      <c r="P99" s="6"/>
      <c r="Q99" s="6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5:255" ht="17.25">
      <c r="O100" s="6"/>
      <c r="P100" s="6"/>
      <c r="Q100" s="6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5:255" ht="17.25">
      <c r="O101" s="6"/>
      <c r="P101" s="6"/>
      <c r="Q101" s="6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5:255" ht="17.25">
      <c r="O102" s="6"/>
      <c r="P102" s="6"/>
      <c r="Q102" s="6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</sheetData>
  <mergeCells count="22">
    <mergeCell ref="O3:P5"/>
    <mergeCell ref="A4:B5"/>
    <mergeCell ref="A31:B31"/>
    <mergeCell ref="F3:F5"/>
    <mergeCell ref="G3:J3"/>
    <mergeCell ref="K3:N3"/>
    <mergeCell ref="G4:G5"/>
    <mergeCell ref="K4:K5"/>
    <mergeCell ref="H4:J4"/>
    <mergeCell ref="A3:B3"/>
    <mergeCell ref="A32:B32"/>
    <mergeCell ref="A6:A10"/>
    <mergeCell ref="A11:A12"/>
    <mergeCell ref="A13:A16"/>
    <mergeCell ref="A17:A21"/>
    <mergeCell ref="A27:A30"/>
    <mergeCell ref="A22:A26"/>
    <mergeCell ref="L4:N4"/>
    <mergeCell ref="C3:E3"/>
    <mergeCell ref="C4:C5"/>
    <mergeCell ref="D4:D5"/>
    <mergeCell ref="E4:E5"/>
  </mergeCells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