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障害者支援費利用者数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<sst xmlns="http://schemas.openxmlformats.org/spreadsheetml/2006/main" count="54" uniqueCount="38">
  <si>
    <t>倉吉市</t>
  </si>
  <si>
    <t>湯梨浜町</t>
  </si>
  <si>
    <t>三朝町</t>
  </si>
  <si>
    <t>琴浦町</t>
  </si>
  <si>
    <t>身障ホームヘルプ</t>
  </si>
  <si>
    <t>身障ショートステイ</t>
  </si>
  <si>
    <t>小計</t>
  </si>
  <si>
    <t>知的ホームヘルプ</t>
  </si>
  <si>
    <t>知的デイサービス</t>
  </si>
  <si>
    <t>知的ショートステイ</t>
  </si>
  <si>
    <t>精神ホームヘルプ</t>
  </si>
  <si>
    <t>精神デイサービス</t>
  </si>
  <si>
    <t>精神ショートステイ</t>
  </si>
  <si>
    <t>合計</t>
  </si>
  <si>
    <t>児童ホームヘルプ</t>
  </si>
  <si>
    <t>児童デイサービス</t>
  </si>
  <si>
    <t>児童ショートステイ</t>
  </si>
  <si>
    <t>施設入所(身障）</t>
  </si>
  <si>
    <t>施設入所（知的）</t>
  </si>
  <si>
    <t>身障デイサービス*</t>
  </si>
  <si>
    <t>身体障害者</t>
  </si>
  <si>
    <t>精神障害者</t>
  </si>
  <si>
    <t>北栄町</t>
  </si>
  <si>
    <t>（人口比％）</t>
  </si>
  <si>
    <t>　合　　計</t>
  </si>
  <si>
    <t>更生医療(支援費対象外）</t>
  </si>
  <si>
    <t>平成１８年１０月から、一部は市町村地域生活支援事業へ移行</t>
  </si>
  <si>
    <t>　</t>
  </si>
  <si>
    <t>人口 (H17.10.1)</t>
  </si>
  <si>
    <t>グループホーム</t>
  </si>
  <si>
    <t xml:space="preserve"> </t>
  </si>
  <si>
    <t>利用率（％）</t>
  </si>
  <si>
    <t>利用率（％）※</t>
  </si>
  <si>
    <t>利用率（％）＝（障害別のサービス利用者数＋施設利用者数）÷手帳所持者数</t>
  </si>
  <si>
    <t>知的障害者</t>
  </si>
  <si>
    <t>利用率（％）※は、児童の障害区別がないため、知的障害者として利用率を算出</t>
  </si>
  <si>
    <t>８　中部地区管内の平成１７年度障害者支援費サービス等の利用者数</t>
  </si>
  <si>
    <t>９　 障害者手帳所持者数と障害者支援費サービス利用率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</si>
</sst>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38" fontId="0" fillId="0" borderId="4" xfId="17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0" fontId="0" fillId="0" borderId="0" xfId="0" applyNumberFormat="1" applyFill="1" applyAlignment="1" applyProtection="1">
      <alignment vertical="center"/>
      <protection locked="0"/>
    </xf>
    <xf numFmtId="9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38" fontId="0" fillId="0" borderId="1" xfId="17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38" fontId="0" fillId="0" borderId="1" xfId="0" applyNumberFormat="1" applyFill="1" applyBorder="1" applyAlignment="1" applyProtection="1">
      <alignment horizontal="right" vertical="center"/>
      <protection locked="0"/>
    </xf>
    <xf numFmtId="38" fontId="0" fillId="0" borderId="10" xfId="17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38" fontId="0" fillId="0" borderId="13" xfId="17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38" fontId="0" fillId="0" borderId="8" xfId="17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38" fontId="0" fillId="0" borderId="11" xfId="17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38" fontId="0" fillId="0" borderId="19" xfId="17" applyFill="1" applyBorder="1" applyAlignment="1" applyProtection="1">
      <alignment horizontal="right" vertical="center"/>
      <protection locked="0"/>
    </xf>
    <xf numFmtId="38" fontId="0" fillId="0" borderId="19" xfId="17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38" fontId="0" fillId="0" borderId="22" xfId="17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38" fontId="0" fillId="0" borderId="27" xfId="17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38" fontId="0" fillId="0" borderId="31" xfId="17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38" fontId="0" fillId="0" borderId="36" xfId="17" applyFill="1" applyBorder="1" applyAlignment="1" applyProtection="1">
      <alignment horizontal="right" vertical="center"/>
      <protection locked="0"/>
    </xf>
    <xf numFmtId="38" fontId="0" fillId="0" borderId="37" xfId="17" applyFill="1" applyBorder="1" applyAlignment="1" applyProtection="1">
      <alignment horizontal="right" vertical="center"/>
      <protection locked="0"/>
    </xf>
    <xf numFmtId="38" fontId="0" fillId="0" borderId="36" xfId="0" applyNumberFormat="1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179" fontId="0" fillId="0" borderId="38" xfId="15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38" fontId="0" fillId="0" borderId="40" xfId="17" applyFill="1" applyBorder="1" applyAlignment="1" applyProtection="1">
      <alignment horizontal="right" vertical="center"/>
      <protection locked="0"/>
    </xf>
    <xf numFmtId="38" fontId="0" fillId="0" borderId="35" xfId="17" applyFill="1" applyBorder="1" applyAlignment="1" applyProtection="1">
      <alignment horizontal="right" vertical="center"/>
      <protection locked="0"/>
    </xf>
    <xf numFmtId="38" fontId="0" fillId="0" borderId="41" xfId="17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79" fontId="0" fillId="0" borderId="43" xfId="15" applyNumberFormat="1" applyFont="1" applyFill="1" applyBorder="1" applyAlignment="1" applyProtection="1">
      <alignment horizontal="right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workbookViewId="0" topLeftCell="A1">
      <selection activeCell="I2" sqref="I2"/>
    </sheetView>
  </sheetViews>
  <sheetFormatPr defaultColWidth="9.00390625" defaultRowHeight="13.5"/>
  <cols>
    <col min="1" max="1" width="5.50390625" style="0" customWidth="1"/>
    <col min="2" max="2" width="20.625" style="0" customWidth="1"/>
  </cols>
  <sheetData>
    <row r="1" spans="2:8" ht="13.5">
      <c r="B1" s="11"/>
      <c r="C1" s="11"/>
      <c r="D1" s="11"/>
      <c r="E1" s="11"/>
      <c r="F1" s="11"/>
      <c r="G1" s="11"/>
      <c r="H1" s="11"/>
    </row>
    <row r="2" spans="2:8" ht="15">
      <c r="B2" s="82" t="s">
        <v>36</v>
      </c>
      <c r="C2" s="15"/>
      <c r="D2" s="15"/>
      <c r="E2" s="15"/>
      <c r="F2" s="15"/>
      <c r="G2" s="11"/>
      <c r="H2" s="11"/>
    </row>
    <row r="3" spans="2:8" ht="7.5" customHeight="1" thickBot="1">
      <c r="B3" s="16"/>
      <c r="C3" s="16"/>
      <c r="D3" s="16"/>
      <c r="E3" s="16"/>
      <c r="F3" s="16"/>
      <c r="G3" s="11"/>
      <c r="H3" s="11"/>
    </row>
    <row r="4" spans="2:8" ht="14.25" thickBot="1">
      <c r="B4" s="11" t="s">
        <v>27</v>
      </c>
      <c r="C4" s="2" t="s">
        <v>0</v>
      </c>
      <c r="D4" s="2" t="s">
        <v>1</v>
      </c>
      <c r="E4" s="17" t="s">
        <v>2</v>
      </c>
      <c r="F4" s="2" t="s">
        <v>22</v>
      </c>
      <c r="G4" s="18" t="s">
        <v>3</v>
      </c>
      <c r="H4" s="2" t="s">
        <v>13</v>
      </c>
    </row>
    <row r="5" spans="2:8" ht="14.25" thickBot="1">
      <c r="B5" s="19" t="s">
        <v>28</v>
      </c>
      <c r="C5" s="20">
        <v>52325</v>
      </c>
      <c r="D5" s="21">
        <v>17687</v>
      </c>
      <c r="E5" s="22">
        <v>7532</v>
      </c>
      <c r="F5" s="23">
        <v>16261</v>
      </c>
      <c r="G5" s="24">
        <v>19634</v>
      </c>
      <c r="H5" s="25">
        <f>SUM(C5:G5)</f>
        <v>113439</v>
      </c>
    </row>
    <row r="6" spans="2:8" ht="13.5">
      <c r="B6" s="11" t="s">
        <v>4</v>
      </c>
      <c r="C6" s="26">
        <v>48</v>
      </c>
      <c r="D6" s="27">
        <v>9</v>
      </c>
      <c r="E6" s="4">
        <v>9</v>
      </c>
      <c r="F6" s="28">
        <v>10</v>
      </c>
      <c r="G6" s="3">
        <v>15</v>
      </c>
      <c r="H6" s="3">
        <f aca="true" t="shared" si="0" ref="H6:H23">SUM(C6:G6)</f>
        <v>91</v>
      </c>
    </row>
    <row r="7" spans="2:8" ht="13.5">
      <c r="B7" s="11" t="s">
        <v>19</v>
      </c>
      <c r="C7" s="26">
        <v>29</v>
      </c>
      <c r="D7" s="27">
        <v>8</v>
      </c>
      <c r="E7" s="4">
        <v>3</v>
      </c>
      <c r="F7" s="29">
        <v>12</v>
      </c>
      <c r="G7" s="3">
        <v>44</v>
      </c>
      <c r="H7" s="3">
        <f t="shared" si="0"/>
        <v>96</v>
      </c>
    </row>
    <row r="8" spans="2:8" ht="14.25" thickBot="1">
      <c r="B8" s="30" t="s">
        <v>5</v>
      </c>
      <c r="C8" s="31">
        <v>10</v>
      </c>
      <c r="D8" s="32">
        <v>2</v>
      </c>
      <c r="E8" s="33">
        <v>1</v>
      </c>
      <c r="F8" s="34">
        <v>5</v>
      </c>
      <c r="G8" s="35">
        <v>8</v>
      </c>
      <c r="H8" s="3">
        <f t="shared" si="0"/>
        <v>26</v>
      </c>
    </row>
    <row r="9" spans="2:8" ht="14.25" thickBot="1">
      <c r="B9" s="19" t="s">
        <v>6</v>
      </c>
      <c r="C9" s="20">
        <f aca="true" t="shared" si="1" ref="C9:H9">SUM(C6:C8)</f>
        <v>87</v>
      </c>
      <c r="D9" s="20">
        <f t="shared" si="1"/>
        <v>19</v>
      </c>
      <c r="E9" s="20">
        <f t="shared" si="1"/>
        <v>13</v>
      </c>
      <c r="F9" s="36">
        <f t="shared" si="1"/>
        <v>27</v>
      </c>
      <c r="G9" s="37">
        <f t="shared" si="1"/>
        <v>67</v>
      </c>
      <c r="H9" s="20">
        <f t="shared" si="1"/>
        <v>213</v>
      </c>
    </row>
    <row r="10" spans="2:8" ht="13.5">
      <c r="B10" s="11" t="s">
        <v>7</v>
      </c>
      <c r="C10" s="26">
        <v>14</v>
      </c>
      <c r="D10" s="27">
        <v>2</v>
      </c>
      <c r="E10" s="4">
        <v>1</v>
      </c>
      <c r="F10" s="28">
        <v>7</v>
      </c>
      <c r="G10" s="3">
        <v>10</v>
      </c>
      <c r="H10" s="3">
        <f t="shared" si="0"/>
        <v>34</v>
      </c>
    </row>
    <row r="11" spans="2:8" ht="13.5">
      <c r="B11" s="11" t="s">
        <v>8</v>
      </c>
      <c r="C11" s="26">
        <v>0</v>
      </c>
      <c r="D11" s="27">
        <v>0</v>
      </c>
      <c r="E11" s="4">
        <v>7</v>
      </c>
      <c r="F11" s="29">
        <v>6</v>
      </c>
      <c r="G11" s="3">
        <v>16</v>
      </c>
      <c r="H11" s="3">
        <f t="shared" si="0"/>
        <v>29</v>
      </c>
    </row>
    <row r="12" spans="2:8" ht="13.5">
      <c r="B12" s="11" t="s">
        <v>9</v>
      </c>
      <c r="C12" s="26">
        <v>12</v>
      </c>
      <c r="D12" s="27">
        <v>2</v>
      </c>
      <c r="E12" s="4">
        <v>3</v>
      </c>
      <c r="F12" s="29">
        <v>2</v>
      </c>
      <c r="G12" s="3">
        <v>11</v>
      </c>
      <c r="H12" s="3">
        <f t="shared" si="0"/>
        <v>30</v>
      </c>
    </row>
    <row r="13" spans="2:8" ht="14.25" thickBot="1">
      <c r="B13" s="30" t="s">
        <v>29</v>
      </c>
      <c r="C13" s="31">
        <v>14</v>
      </c>
      <c r="D13" s="32">
        <v>4</v>
      </c>
      <c r="E13" s="33">
        <v>3</v>
      </c>
      <c r="F13" s="34">
        <v>4</v>
      </c>
      <c r="G13" s="35">
        <v>15</v>
      </c>
      <c r="H13" s="3">
        <f t="shared" si="0"/>
        <v>40</v>
      </c>
    </row>
    <row r="14" spans="2:8" ht="14.25" thickBot="1">
      <c r="B14" s="19" t="s">
        <v>6</v>
      </c>
      <c r="C14" s="20">
        <f aca="true" t="shared" si="2" ref="C14:H14">SUM(C10:C13)</f>
        <v>40</v>
      </c>
      <c r="D14" s="20">
        <f t="shared" si="2"/>
        <v>8</v>
      </c>
      <c r="E14" s="20">
        <f t="shared" si="2"/>
        <v>14</v>
      </c>
      <c r="F14" s="36">
        <f t="shared" si="2"/>
        <v>19</v>
      </c>
      <c r="G14" s="37">
        <f t="shared" si="2"/>
        <v>52</v>
      </c>
      <c r="H14" s="20">
        <f t="shared" si="2"/>
        <v>133</v>
      </c>
    </row>
    <row r="15" spans="2:8" ht="13.5">
      <c r="B15" s="11" t="s">
        <v>14</v>
      </c>
      <c r="C15" s="26">
        <v>26</v>
      </c>
      <c r="D15" s="27">
        <v>3</v>
      </c>
      <c r="E15" s="4">
        <v>3</v>
      </c>
      <c r="F15" s="28">
        <v>1</v>
      </c>
      <c r="G15" s="3">
        <v>3</v>
      </c>
      <c r="H15" s="3">
        <f t="shared" si="0"/>
        <v>36</v>
      </c>
    </row>
    <row r="16" spans="2:8" ht="13.5">
      <c r="B16" s="11" t="s">
        <v>15</v>
      </c>
      <c r="C16" s="26">
        <v>26</v>
      </c>
      <c r="D16" s="27">
        <v>7</v>
      </c>
      <c r="E16" s="4">
        <v>2</v>
      </c>
      <c r="F16" s="29">
        <v>2</v>
      </c>
      <c r="G16" s="3">
        <v>1</v>
      </c>
      <c r="H16" s="3">
        <f t="shared" si="0"/>
        <v>38</v>
      </c>
    </row>
    <row r="17" spans="2:8" ht="14.25" thickBot="1">
      <c r="B17" s="11" t="s">
        <v>16</v>
      </c>
      <c r="C17" s="26">
        <v>24</v>
      </c>
      <c r="D17" s="27">
        <v>3</v>
      </c>
      <c r="E17" s="4">
        <v>6</v>
      </c>
      <c r="F17" s="34">
        <v>3</v>
      </c>
      <c r="G17" s="3">
        <v>3</v>
      </c>
      <c r="H17" s="3">
        <f t="shared" si="0"/>
        <v>39</v>
      </c>
    </row>
    <row r="18" spans="2:8" ht="14.25" thickBot="1">
      <c r="B18" s="19" t="s">
        <v>6</v>
      </c>
      <c r="C18" s="20">
        <f>SUM(C15:C17)</f>
        <v>76</v>
      </c>
      <c r="D18" s="20">
        <f>SUM(D15:D17)</f>
        <v>13</v>
      </c>
      <c r="E18" s="20">
        <f>SUM(E15:E17)</f>
        <v>11</v>
      </c>
      <c r="F18" s="36">
        <f>SUM(F15:F17)</f>
        <v>6</v>
      </c>
      <c r="G18" s="37">
        <f>SUM(G15:G17)</f>
        <v>7</v>
      </c>
      <c r="H18" s="38">
        <f t="shared" si="0"/>
        <v>113</v>
      </c>
    </row>
    <row r="19" spans="2:8" ht="13.5">
      <c r="B19" s="11" t="s">
        <v>10</v>
      </c>
      <c r="C19" s="26">
        <v>17</v>
      </c>
      <c r="D19" s="27">
        <v>2</v>
      </c>
      <c r="E19" s="4">
        <v>0</v>
      </c>
      <c r="F19" s="28">
        <v>1</v>
      </c>
      <c r="G19" s="3">
        <v>8</v>
      </c>
      <c r="H19" s="3">
        <f t="shared" si="0"/>
        <v>28</v>
      </c>
    </row>
    <row r="20" spans="2:8" ht="13.5">
      <c r="B20" s="11" t="s">
        <v>11</v>
      </c>
      <c r="C20" s="26">
        <v>16</v>
      </c>
      <c r="D20" s="27">
        <v>0</v>
      </c>
      <c r="E20" s="4">
        <v>1</v>
      </c>
      <c r="F20" s="29">
        <v>0</v>
      </c>
      <c r="G20" s="3">
        <v>2</v>
      </c>
      <c r="H20" s="3">
        <f t="shared" si="0"/>
        <v>19</v>
      </c>
    </row>
    <row r="21" spans="2:8" ht="14.25" thickBot="1">
      <c r="B21" s="11" t="s">
        <v>12</v>
      </c>
      <c r="C21" s="26">
        <v>1</v>
      </c>
      <c r="D21" s="27">
        <v>0</v>
      </c>
      <c r="E21" s="4">
        <v>0</v>
      </c>
      <c r="F21" s="34">
        <v>0</v>
      </c>
      <c r="G21" s="3">
        <v>1</v>
      </c>
      <c r="H21" s="3">
        <f t="shared" si="0"/>
        <v>2</v>
      </c>
    </row>
    <row r="22" spans="2:8" ht="14.25" thickBot="1">
      <c r="B22" s="39" t="s">
        <v>6</v>
      </c>
      <c r="C22" s="40">
        <f>SUM(C19:C21)</f>
        <v>34</v>
      </c>
      <c r="D22" s="40">
        <f>SUM(D19:D21)</f>
        <v>2</v>
      </c>
      <c r="E22" s="40">
        <f>SUM(E19:E21)</f>
        <v>1</v>
      </c>
      <c r="F22" s="41">
        <f>SUM(F19:F21)</f>
        <v>1</v>
      </c>
      <c r="G22" s="42">
        <f>SUM(G19:G21)</f>
        <v>11</v>
      </c>
      <c r="H22" s="43">
        <f t="shared" si="0"/>
        <v>49</v>
      </c>
    </row>
    <row r="23" spans="2:8" ht="15" thickBot="1" thickTop="1">
      <c r="B23" s="44" t="s">
        <v>13</v>
      </c>
      <c r="C23" s="45">
        <f>SUM(C9,C14,C18,C22)</f>
        <v>237</v>
      </c>
      <c r="D23" s="45">
        <f>SUM(D9,D14,D18,D22)</f>
        <v>42</v>
      </c>
      <c r="E23" s="45">
        <f>SUM(E9,E14,E18,E22)</f>
        <v>39</v>
      </c>
      <c r="F23" s="46">
        <f>SUM(F9,F14,F18,F22)</f>
        <v>53</v>
      </c>
      <c r="G23" s="47">
        <f>SUM(G9,G14,G18,G22)</f>
        <v>137</v>
      </c>
      <c r="H23" s="48">
        <f t="shared" si="0"/>
        <v>508</v>
      </c>
    </row>
    <row r="24" spans="2:8" ht="14.25" thickBot="1">
      <c r="B24" s="11"/>
      <c r="C24" s="11"/>
      <c r="D24" s="11"/>
      <c r="E24" s="11"/>
      <c r="F24" s="11"/>
      <c r="G24" s="11"/>
      <c r="H24" s="11" t="s">
        <v>30</v>
      </c>
    </row>
    <row r="25" spans="2:8" ht="13.5">
      <c r="B25" s="5" t="s">
        <v>25</v>
      </c>
      <c r="C25" s="6">
        <v>24</v>
      </c>
      <c r="D25" s="7">
        <v>10</v>
      </c>
      <c r="E25" s="7">
        <v>3</v>
      </c>
      <c r="F25" s="8">
        <v>7</v>
      </c>
      <c r="G25" s="7">
        <v>14</v>
      </c>
      <c r="H25" s="9">
        <f>SUM(C25:G25)</f>
        <v>58</v>
      </c>
    </row>
    <row r="26" spans="2:8" ht="13.5">
      <c r="B26" s="49" t="s">
        <v>17</v>
      </c>
      <c r="C26" s="50">
        <v>51</v>
      </c>
      <c r="D26" s="51">
        <v>13</v>
      </c>
      <c r="E26" s="51">
        <v>5</v>
      </c>
      <c r="F26" s="52">
        <v>23</v>
      </c>
      <c r="G26" s="51">
        <v>19</v>
      </c>
      <c r="H26" s="53">
        <f>SUM(C26:G26)</f>
        <v>111</v>
      </c>
    </row>
    <row r="27" spans="2:8" ht="14.25" thickBot="1">
      <c r="B27" s="54" t="s">
        <v>18</v>
      </c>
      <c r="C27" s="55">
        <v>153</v>
      </c>
      <c r="D27" s="56">
        <v>39</v>
      </c>
      <c r="E27" s="56">
        <v>23</v>
      </c>
      <c r="F27" s="57">
        <v>44</v>
      </c>
      <c r="G27" s="56">
        <v>33</v>
      </c>
      <c r="H27" s="58">
        <f>SUM(C27:G27)</f>
        <v>292</v>
      </c>
    </row>
    <row r="28" spans="2:8" ht="15" thickBot="1" thickTop="1">
      <c r="B28" s="59" t="s">
        <v>13</v>
      </c>
      <c r="C28" s="60">
        <f>SUM(C26:C27)</f>
        <v>204</v>
      </c>
      <c r="D28" s="61">
        <v>55</v>
      </c>
      <c r="E28" s="61">
        <f>SUM(E26:E27)</f>
        <v>28</v>
      </c>
      <c r="F28" s="62">
        <v>56</v>
      </c>
      <c r="G28" s="61">
        <v>51</v>
      </c>
      <c r="H28" s="63">
        <f>SUM(C28:G28)</f>
        <v>394</v>
      </c>
    </row>
    <row r="29" spans="2:8" ht="13.5">
      <c r="B29" s="10"/>
      <c r="C29" s="11"/>
      <c r="D29" s="11"/>
      <c r="E29" s="11"/>
      <c r="F29" s="11"/>
      <c r="G29" s="11"/>
      <c r="H29" s="11"/>
    </row>
    <row r="30" spans="2:8" ht="13.5">
      <c r="B30" s="11" t="s">
        <v>19</v>
      </c>
      <c r="C30" s="11" t="s">
        <v>26</v>
      </c>
      <c r="D30" s="11"/>
      <c r="E30" s="11"/>
      <c r="F30" s="11"/>
      <c r="G30" s="11"/>
      <c r="H30" s="11"/>
    </row>
    <row r="31" spans="2:8" ht="13.5">
      <c r="B31" s="11"/>
      <c r="C31" s="11"/>
      <c r="D31" s="11"/>
      <c r="E31" s="11"/>
      <c r="F31" s="11"/>
      <c r="G31" s="11"/>
      <c r="H31" s="11"/>
    </row>
    <row r="32" spans="2:8" ht="13.5">
      <c r="B32" s="11"/>
      <c r="C32" s="12"/>
      <c r="D32" s="12"/>
      <c r="E32" s="12"/>
      <c r="F32" s="12"/>
      <c r="G32" s="12"/>
      <c r="H32" s="13"/>
    </row>
    <row r="33" spans="2:8" ht="13.5">
      <c r="B33" s="11"/>
      <c r="C33" s="11"/>
      <c r="D33" s="11"/>
      <c r="E33" s="11"/>
      <c r="F33" s="11"/>
      <c r="G33" s="11"/>
      <c r="H33" s="11"/>
    </row>
    <row r="34" spans="2:8" ht="15">
      <c r="B34" s="83" t="s">
        <v>37</v>
      </c>
      <c r="C34" s="11"/>
      <c r="D34" s="11"/>
      <c r="E34" s="11"/>
      <c r="F34" s="11"/>
      <c r="G34" s="11"/>
      <c r="H34" s="11"/>
    </row>
    <row r="35" spans="2:10" ht="7.5" customHeight="1" thickBot="1">
      <c r="B35" s="11"/>
      <c r="C35" s="11"/>
      <c r="D35" s="11"/>
      <c r="E35" s="11"/>
      <c r="F35" s="11"/>
      <c r="G35" s="11"/>
      <c r="H35" s="11"/>
      <c r="J35" s="14"/>
    </row>
    <row r="36" spans="2:8" ht="13.5">
      <c r="B36" s="11"/>
      <c r="C36" s="64" t="s">
        <v>0</v>
      </c>
      <c r="D36" s="65" t="s">
        <v>1</v>
      </c>
      <c r="E36" s="64" t="s">
        <v>2</v>
      </c>
      <c r="F36" s="66" t="s">
        <v>22</v>
      </c>
      <c r="G36" s="64" t="s">
        <v>3</v>
      </c>
      <c r="H36" s="64" t="s">
        <v>13</v>
      </c>
    </row>
    <row r="37" spans="2:8" ht="13.5">
      <c r="B37" s="67" t="s">
        <v>20</v>
      </c>
      <c r="C37" s="68">
        <v>2249</v>
      </c>
      <c r="D37" s="69">
        <v>804</v>
      </c>
      <c r="E37" s="68">
        <v>384</v>
      </c>
      <c r="F37" s="69">
        <v>700</v>
      </c>
      <c r="G37" s="68">
        <v>1269</v>
      </c>
      <c r="H37" s="70">
        <f>SUM(C37:G37)</f>
        <v>5406</v>
      </c>
    </row>
    <row r="38" spans="2:8" ht="14.25" thickBot="1">
      <c r="B38" s="71" t="s">
        <v>23</v>
      </c>
      <c r="C38" s="72">
        <f aca="true" t="shared" si="3" ref="C38:H38">C37/C5</f>
        <v>0.04298136645962733</v>
      </c>
      <c r="D38" s="72">
        <f t="shared" si="3"/>
        <v>0.04545711539548821</v>
      </c>
      <c r="E38" s="72">
        <f t="shared" si="3"/>
        <v>0.050982474774296335</v>
      </c>
      <c r="F38" s="72">
        <f t="shared" si="3"/>
        <v>0.04304778303917348</v>
      </c>
      <c r="G38" s="72">
        <f t="shared" si="3"/>
        <v>0.06463277987165121</v>
      </c>
      <c r="H38" s="72">
        <f t="shared" si="3"/>
        <v>0.04765556819083384</v>
      </c>
    </row>
    <row r="39" spans="2:8" ht="15" thickBot="1" thickTop="1">
      <c r="B39" s="81" t="s">
        <v>31</v>
      </c>
      <c r="C39" s="72">
        <f aca="true" t="shared" si="4" ref="C39:H39">(C9+C26)/C37</f>
        <v>0.06136060471320587</v>
      </c>
      <c r="D39" s="72">
        <f t="shared" si="4"/>
        <v>0.03980099502487562</v>
      </c>
      <c r="E39" s="72">
        <f t="shared" si="4"/>
        <v>0.046875</v>
      </c>
      <c r="F39" s="72">
        <f t="shared" si="4"/>
        <v>0.07142857142857142</v>
      </c>
      <c r="G39" s="72">
        <f t="shared" si="4"/>
        <v>0.0677698975571316</v>
      </c>
      <c r="H39" s="72">
        <f t="shared" si="4"/>
        <v>0.05993340732519423</v>
      </c>
    </row>
    <row r="40" spans="2:8" ht="14.25" thickTop="1">
      <c r="B40" s="10"/>
      <c r="C40" s="73"/>
      <c r="D40" s="74"/>
      <c r="E40" s="73"/>
      <c r="F40" s="74"/>
      <c r="G40" s="73"/>
      <c r="H40" s="73"/>
    </row>
    <row r="41" spans="2:8" ht="13.5">
      <c r="B41" s="67" t="s">
        <v>34</v>
      </c>
      <c r="C41" s="68">
        <v>348</v>
      </c>
      <c r="D41" s="69">
        <v>117</v>
      </c>
      <c r="E41" s="68">
        <v>49</v>
      </c>
      <c r="F41" s="69">
        <v>92</v>
      </c>
      <c r="G41" s="68">
        <v>119</v>
      </c>
      <c r="H41" s="70">
        <f>SUM(C41:G41)</f>
        <v>725</v>
      </c>
    </row>
    <row r="42" spans="2:8" ht="14.25" thickBot="1">
      <c r="B42" s="71" t="s">
        <v>23</v>
      </c>
      <c r="C42" s="72">
        <f aca="true" t="shared" si="5" ref="C42:H42">C41/C5</f>
        <v>0.006650740563784042</v>
      </c>
      <c r="D42" s="72">
        <f t="shared" si="5"/>
        <v>0.006615027986656866</v>
      </c>
      <c r="E42" s="72">
        <f t="shared" si="5"/>
        <v>0.006505576208178439</v>
      </c>
      <c r="F42" s="72">
        <f t="shared" si="5"/>
        <v>0.005657708628005658</v>
      </c>
      <c r="G42" s="72">
        <f t="shared" si="5"/>
        <v>0.0060609147397371905</v>
      </c>
      <c r="H42" s="72">
        <f t="shared" si="5"/>
        <v>0.0063911000625887044</v>
      </c>
    </row>
    <row r="43" spans="2:8" ht="15" thickBot="1" thickTop="1">
      <c r="B43" s="81" t="s">
        <v>32</v>
      </c>
      <c r="C43" s="72">
        <f aca="true" t="shared" si="6" ref="C43:H43">(C14+C18+C27)/C41</f>
        <v>0.7729885057471264</v>
      </c>
      <c r="D43" s="72">
        <f t="shared" si="6"/>
        <v>0.5128205128205128</v>
      </c>
      <c r="E43" s="72">
        <f t="shared" si="6"/>
        <v>0.9795918367346939</v>
      </c>
      <c r="F43" s="72">
        <f t="shared" si="6"/>
        <v>0.75</v>
      </c>
      <c r="G43" s="72">
        <f t="shared" si="6"/>
        <v>0.773109243697479</v>
      </c>
      <c r="H43" s="72">
        <f t="shared" si="6"/>
        <v>0.7420689655172413</v>
      </c>
    </row>
    <row r="44" spans="2:8" ht="14.25" thickTop="1">
      <c r="B44" s="10"/>
      <c r="C44" s="73"/>
      <c r="D44" s="74"/>
      <c r="E44" s="73"/>
      <c r="F44" s="74"/>
      <c r="G44" s="73"/>
      <c r="H44" s="73"/>
    </row>
    <row r="45" spans="2:8" ht="13.5">
      <c r="B45" s="67" t="s">
        <v>21</v>
      </c>
      <c r="C45" s="68">
        <v>256</v>
      </c>
      <c r="D45" s="69">
        <v>120</v>
      </c>
      <c r="E45" s="68">
        <v>37</v>
      </c>
      <c r="F45" s="69">
        <v>37</v>
      </c>
      <c r="G45" s="68">
        <v>73</v>
      </c>
      <c r="H45" s="70">
        <f>SUM(C45:G45)</f>
        <v>523</v>
      </c>
    </row>
    <row r="46" spans="2:8" ht="14.25" thickBot="1">
      <c r="B46" s="71" t="s">
        <v>23</v>
      </c>
      <c r="C46" s="72">
        <f aca="true" t="shared" si="7" ref="C46:H46">C45/C5</f>
        <v>0.004892498805542283</v>
      </c>
      <c r="D46" s="72">
        <f t="shared" si="7"/>
        <v>0.006784644088878838</v>
      </c>
      <c r="E46" s="72">
        <f t="shared" si="7"/>
        <v>0.004912373871481678</v>
      </c>
      <c r="F46" s="72">
        <f t="shared" si="7"/>
        <v>0.002275382817784884</v>
      </c>
      <c r="G46" s="72">
        <f t="shared" si="7"/>
        <v>0.0037180401344606294</v>
      </c>
      <c r="H46" s="72">
        <f t="shared" si="7"/>
        <v>0.004610407355495024</v>
      </c>
    </row>
    <row r="47" spans="2:8" ht="15" thickBot="1" thickTop="1">
      <c r="B47" s="81" t="s">
        <v>31</v>
      </c>
      <c r="C47" s="72">
        <f aca="true" t="shared" si="8" ref="C47:H47">(C22)/C45</f>
        <v>0.1328125</v>
      </c>
      <c r="D47" s="72">
        <f t="shared" si="8"/>
        <v>0.016666666666666666</v>
      </c>
      <c r="E47" s="72">
        <f t="shared" si="8"/>
        <v>0.02702702702702703</v>
      </c>
      <c r="F47" s="72">
        <f t="shared" si="8"/>
        <v>0.02702702702702703</v>
      </c>
      <c r="G47" s="72">
        <f t="shared" si="8"/>
        <v>0.1506849315068493</v>
      </c>
      <c r="H47" s="72">
        <f t="shared" si="8"/>
        <v>0.09369024856596558</v>
      </c>
    </row>
    <row r="48" spans="2:8" ht="15" thickBot="1" thickTop="1">
      <c r="B48" s="10"/>
      <c r="C48" s="73"/>
      <c r="D48" s="74"/>
      <c r="E48" s="73"/>
      <c r="F48" s="74"/>
      <c r="G48" s="73"/>
      <c r="H48" s="73"/>
    </row>
    <row r="49" spans="2:8" ht="13.5">
      <c r="B49" s="75" t="s">
        <v>24</v>
      </c>
      <c r="C49" s="76">
        <f aca="true" t="shared" si="9" ref="C49:H49">SUM(C37,C41,C45)</f>
        <v>2853</v>
      </c>
      <c r="D49" s="77">
        <f t="shared" si="9"/>
        <v>1041</v>
      </c>
      <c r="E49" s="76">
        <f t="shared" si="9"/>
        <v>470</v>
      </c>
      <c r="F49" s="76">
        <f t="shared" si="9"/>
        <v>829</v>
      </c>
      <c r="G49" s="78">
        <f t="shared" si="9"/>
        <v>1461</v>
      </c>
      <c r="H49" s="76">
        <f t="shared" si="9"/>
        <v>6654</v>
      </c>
    </row>
    <row r="50" spans="2:8" ht="14.25" thickBot="1">
      <c r="B50" s="79" t="s">
        <v>23</v>
      </c>
      <c r="C50" s="80">
        <f aca="true" t="shared" si="10" ref="C50:H50">C49/C5</f>
        <v>0.05452460582895365</v>
      </c>
      <c r="D50" s="80">
        <f t="shared" si="10"/>
        <v>0.058856787471023915</v>
      </c>
      <c r="E50" s="80">
        <f t="shared" si="10"/>
        <v>0.06240042485395645</v>
      </c>
      <c r="F50" s="80">
        <f t="shared" si="10"/>
        <v>0.05098087448496402</v>
      </c>
      <c r="G50" s="80">
        <f t="shared" si="10"/>
        <v>0.07441173474584904</v>
      </c>
      <c r="H50" s="80">
        <f t="shared" si="10"/>
        <v>0.058657075608917565</v>
      </c>
    </row>
    <row r="51" spans="2:8" ht="13.5">
      <c r="B51" s="1"/>
      <c r="C51" s="1"/>
      <c r="D51" s="1"/>
      <c r="E51" s="1"/>
      <c r="F51" s="1"/>
      <c r="G51" s="1"/>
      <c r="H51" s="1"/>
    </row>
    <row r="52" spans="2:8" ht="13.5">
      <c r="B52" s="1" t="s">
        <v>33</v>
      </c>
      <c r="C52" s="1"/>
      <c r="D52" s="1"/>
      <c r="E52" s="1"/>
      <c r="F52" s="1"/>
      <c r="G52" s="1"/>
      <c r="H52" s="1"/>
    </row>
    <row r="53" spans="2:8" ht="13.5">
      <c r="B53" s="1" t="s">
        <v>35</v>
      </c>
      <c r="C53" s="1"/>
      <c r="D53" s="1"/>
      <c r="E53" s="1"/>
      <c r="F53" s="1"/>
      <c r="G53" s="1"/>
      <c r="H53" s="1"/>
    </row>
    <row r="54" spans="2:8" ht="13.5">
      <c r="B54" s="1"/>
      <c r="C54" s="1"/>
      <c r="D54" s="1"/>
      <c r="E54" s="1"/>
      <c r="F54" s="1"/>
      <c r="G54" s="1"/>
      <c r="H54" s="1"/>
    </row>
    <row r="55" spans="2:8" ht="13.5">
      <c r="B55" s="1"/>
      <c r="C55" s="1"/>
      <c r="D55" s="1"/>
      <c r="E55" s="1"/>
      <c r="F55" s="1"/>
      <c r="G55" s="1"/>
      <c r="H55" s="1"/>
    </row>
    <row r="56" spans="2:8" ht="13.5">
      <c r="B56" s="1"/>
      <c r="C56" s="1"/>
      <c r="D56" s="1"/>
      <c r="E56" s="1"/>
      <c r="F56" s="1"/>
      <c r="G56" s="1"/>
      <c r="H56" s="1"/>
    </row>
  </sheetData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2006-12-07T07:12:32Z</cp:lastPrinted>
  <dcterms:created xsi:type="dcterms:W3CDTF">2005-08-02T06:02:59Z</dcterms:created>
  <dcterms:modified xsi:type="dcterms:W3CDTF">2006-12-11T05:11:36Z</dcterms:modified>
  <cp:category/>
  <cp:version/>
  <cp:contentType/>
  <cp:contentStatus/>
</cp:coreProperties>
</file>